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eter\Desktop\"/>
    </mc:Choice>
  </mc:AlternateContent>
  <xr:revisionPtr revIDLastSave="0" documentId="13_ncr:1_{34654D91-1016-4BEE-B9E2-F8BE5CED1EE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rgebnisliste" sheetId="1" r:id="rId1"/>
    <sheet name="Vereine &amp; Abkürzungen" sheetId="4" r:id="rId2"/>
    <sheet name="Matchplay Damen" sheetId="6" r:id="rId3"/>
    <sheet name="Matchplay Herren" sheetId="9" r:id="rId4"/>
  </sheets>
  <definedNames>
    <definedName name="Damen">Ergebnisliste!$E$39:$E$49</definedName>
    <definedName name="_xlnm.Print_Area" localSheetId="0">Ergebnisliste!$A$1:$P$102</definedName>
    <definedName name="Herren">Ergebnisliste!$E$56:$E$81</definedName>
    <definedName name="Jm" localSheetId="3">Ergebnisliste!#REF!</definedName>
    <definedName name="Jm">Ergebnisliste!#REF!</definedName>
    <definedName name="Jw" localSheetId="3">Ergebnisliste!#REF!</definedName>
    <definedName name="Jw">Ergebnisliste!#REF!</definedName>
    <definedName name="SmI">Ergebnisliste!$F$84:$F$85</definedName>
    <definedName name="SmII" localSheetId="3">Ergebnisliste!#REF!</definedName>
    <definedName name="SmII">Ergebnisliste!#REF!</definedName>
    <definedName name="SwI">Ergebnisliste!$F$61:$F$72</definedName>
    <definedName name="SwII">Ergebnisliste!$F$76:$F$81</definedName>
  </definedNames>
  <calcPr calcId="181029"/>
</workbook>
</file>

<file path=xl/calcChain.xml><?xml version="1.0" encoding="utf-8"?>
<calcChain xmlns="http://schemas.openxmlformats.org/spreadsheetml/2006/main">
  <c r="P74" i="1" l="1"/>
  <c r="P73" i="1"/>
  <c r="P76" i="1"/>
  <c r="P71" i="1"/>
  <c r="P72" i="1"/>
  <c r="P70" i="1"/>
  <c r="P68" i="1"/>
  <c r="P63" i="1"/>
  <c r="P65" i="1"/>
  <c r="P75" i="1"/>
  <c r="P77" i="1"/>
  <c r="P78" i="1"/>
  <c r="P79" i="1"/>
  <c r="P81" i="1"/>
  <c r="P82" i="1"/>
  <c r="P83" i="1"/>
  <c r="P85" i="1"/>
  <c r="P84" i="1"/>
  <c r="P86" i="1"/>
  <c r="P87" i="1"/>
  <c r="P88" i="1"/>
  <c r="P89" i="1"/>
  <c r="P90" i="1"/>
  <c r="P60" i="1"/>
  <c r="P59" i="1"/>
  <c r="P58" i="1"/>
  <c r="P56" i="1"/>
  <c r="N66" i="1"/>
  <c r="O66" i="1" s="1"/>
  <c r="N56" i="1"/>
  <c r="O56" i="1" s="1"/>
  <c r="N55" i="1"/>
  <c r="O55" i="1" s="1"/>
  <c r="N86" i="1"/>
  <c r="O86" i="1" s="1"/>
  <c r="N76" i="1"/>
  <c r="O76" i="1" s="1"/>
  <c r="N78" i="1"/>
  <c r="O78" i="1" s="1"/>
  <c r="N61" i="1"/>
  <c r="O61" i="1" s="1"/>
  <c r="N60" i="1"/>
  <c r="O60" i="1" s="1"/>
  <c r="N73" i="1"/>
  <c r="O73" i="1" s="1"/>
  <c r="N89" i="1"/>
  <c r="O89" i="1" s="1"/>
  <c r="N77" i="1"/>
  <c r="O77" i="1" s="1"/>
  <c r="N65" i="1"/>
  <c r="O65" i="1" s="1"/>
  <c r="N81" i="1"/>
  <c r="O81" i="1" s="1"/>
  <c r="N74" i="1"/>
  <c r="O74" i="1" s="1"/>
  <c r="N72" i="1"/>
  <c r="O72" i="1" s="1"/>
  <c r="N58" i="1"/>
  <c r="O58" i="1" s="1"/>
  <c r="N82" i="1"/>
  <c r="O82" i="1" s="1"/>
  <c r="N67" i="1"/>
  <c r="O67" i="1" s="1"/>
  <c r="N83" i="1"/>
  <c r="O83" i="1" s="1"/>
  <c r="N64" i="1"/>
  <c r="O64" i="1" s="1"/>
  <c r="N79" i="1"/>
  <c r="O79" i="1" s="1"/>
  <c r="N63" i="1"/>
  <c r="O63" i="1" s="1"/>
  <c r="N69" i="1"/>
  <c r="O69" i="1" s="1"/>
  <c r="N70" i="1"/>
  <c r="O70" i="1" s="1"/>
  <c r="N68" i="1"/>
  <c r="O68" i="1" s="1"/>
  <c r="N75" i="1"/>
  <c r="O75" i="1" s="1"/>
  <c r="N84" i="1"/>
  <c r="O84" i="1" s="1"/>
  <c r="N88" i="1"/>
  <c r="O88" i="1" s="1"/>
  <c r="N59" i="1"/>
  <c r="O59" i="1" s="1"/>
  <c r="N57" i="1"/>
  <c r="O57" i="1" s="1"/>
  <c r="N71" i="1"/>
  <c r="O71" i="1" s="1"/>
  <c r="N90" i="1"/>
  <c r="O90" i="1" s="1"/>
  <c r="N87" i="1"/>
  <c r="O87" i="1" s="1"/>
  <c r="N62" i="1"/>
  <c r="O62" i="1" s="1"/>
  <c r="N80" i="1"/>
  <c r="O80" i="1" s="1"/>
  <c r="N85" i="1"/>
  <c r="O85" i="1" s="1"/>
  <c r="N43" i="1"/>
  <c r="O43" i="1" s="1"/>
  <c r="P43" i="1"/>
  <c r="O12" i="1" l="1"/>
  <c r="D3" i="4" l="1"/>
  <c r="D4" i="4"/>
  <c r="D5" i="4"/>
  <c r="D6" i="4"/>
  <c r="D7" i="4"/>
  <c r="D8" i="4"/>
  <c r="D9" i="4"/>
  <c r="D10" i="4"/>
  <c r="D11" i="4"/>
  <c r="D12" i="4"/>
  <c r="D13" i="4"/>
  <c r="D14" i="4"/>
  <c r="D16" i="4"/>
  <c r="D17" i="4"/>
  <c r="D18" i="4"/>
  <c r="D19" i="4"/>
  <c r="D20" i="4"/>
  <c r="D21" i="4"/>
  <c r="D23" i="4"/>
  <c r="C23" i="4"/>
  <c r="C6" i="4"/>
  <c r="E6" i="4" l="1"/>
  <c r="E23" i="4"/>
  <c r="N47" i="1"/>
  <c r="O47" i="1" s="1"/>
  <c r="P47" i="1"/>
  <c r="N40" i="1"/>
  <c r="O40" i="1" s="1"/>
  <c r="P40" i="1"/>
  <c r="N48" i="1"/>
  <c r="O48" i="1" s="1"/>
  <c r="P48" i="1"/>
  <c r="N39" i="1"/>
  <c r="O39" i="1" s="1"/>
  <c r="P39" i="1"/>
  <c r="N50" i="1"/>
  <c r="O50" i="1" s="1"/>
  <c r="P50" i="1"/>
  <c r="N41" i="1"/>
  <c r="O41" i="1" s="1"/>
  <c r="P41" i="1"/>
  <c r="N45" i="1"/>
  <c r="O45" i="1" s="1"/>
  <c r="P45" i="1"/>
  <c r="N49" i="1"/>
  <c r="O49" i="1" s="1"/>
  <c r="P49" i="1"/>
  <c r="C15" i="4" l="1"/>
  <c r="E15" i="4" l="1"/>
  <c r="C22" i="4" l="1"/>
  <c r="C20" i="4"/>
  <c r="C21" i="4"/>
  <c r="C18" i="4"/>
  <c r="C17" i="4"/>
  <c r="C16" i="4"/>
  <c r="C14" i="4"/>
  <c r="C13" i="4"/>
  <c r="C12" i="4"/>
  <c r="C11" i="4"/>
  <c r="C9" i="4"/>
  <c r="C8" i="4"/>
  <c r="C7" i="4"/>
  <c r="C10" i="4"/>
  <c r="C5" i="4"/>
  <c r="C4" i="4"/>
  <c r="C19" i="4"/>
  <c r="C3" i="4"/>
  <c r="D2" i="4"/>
  <c r="D24" i="4" s="1"/>
  <c r="C2" i="4"/>
  <c r="C24" i="4" l="1"/>
  <c r="E4" i="4"/>
  <c r="E5" i="4"/>
  <c r="E10" i="4"/>
  <c r="E2" i="4"/>
  <c r="E3" i="4"/>
  <c r="E7" i="4"/>
  <c r="E8" i="4"/>
  <c r="E9" i="4"/>
  <c r="E11" i="4"/>
  <c r="E12" i="4"/>
  <c r="E13" i="4"/>
  <c r="E14" i="4"/>
  <c r="E16" i="4"/>
  <c r="E17" i="4"/>
  <c r="E18" i="4"/>
  <c r="E21" i="4"/>
  <c r="E20" i="4"/>
  <c r="E22" i="4"/>
  <c r="E19" i="4"/>
  <c r="E24" i="4" l="1"/>
  <c r="N44" i="1"/>
  <c r="O44" i="1" s="1"/>
  <c r="P44" i="1"/>
  <c r="N46" i="1" l="1"/>
  <c r="O46" i="1" s="1"/>
  <c r="P46" i="1"/>
  <c r="N42" i="1"/>
  <c r="O42" i="1" s="1"/>
  <c r="P42" i="1"/>
</calcChain>
</file>

<file path=xl/sharedStrings.xml><?xml version="1.0" encoding="utf-8"?>
<sst xmlns="http://schemas.openxmlformats.org/spreadsheetml/2006/main" count="483" uniqueCount="294">
  <si>
    <t xml:space="preserve">Turnierleitung </t>
  </si>
  <si>
    <t>BGC Celle</t>
  </si>
  <si>
    <t>Schiedsgericht</t>
  </si>
  <si>
    <t>OS</t>
  </si>
  <si>
    <t>BGC Diepholz</t>
  </si>
  <si>
    <t>S</t>
  </si>
  <si>
    <t>BGC Wolfsburg</t>
  </si>
  <si>
    <t>Preetzer TSV</t>
  </si>
  <si>
    <t>Damen</t>
  </si>
  <si>
    <t>Herren</t>
  </si>
  <si>
    <t>Gesamt:</t>
  </si>
  <si>
    <t xml:space="preserve"> </t>
  </si>
  <si>
    <t>Besondere Vork.</t>
  </si>
  <si>
    <t>Matchplay</t>
  </si>
  <si>
    <t>Endergebnis</t>
  </si>
  <si>
    <t>1. Platz</t>
  </si>
  <si>
    <t>2. Platz</t>
  </si>
  <si>
    <t>Marie Sophie</t>
  </si>
  <si>
    <t>3. Platz</t>
  </si>
  <si>
    <t>Sigrid</t>
  </si>
  <si>
    <t>4. Platz</t>
  </si>
  <si>
    <t xml:space="preserve">Herren </t>
  </si>
  <si>
    <t>Rebstock</t>
  </si>
  <si>
    <t>Stefan</t>
  </si>
  <si>
    <t>Vorrunde</t>
  </si>
  <si>
    <t>Paßnr.</t>
  </si>
  <si>
    <t>Verein</t>
  </si>
  <si>
    <t>Rd 1</t>
  </si>
  <si>
    <t>Rd 2</t>
  </si>
  <si>
    <t>Rd 3</t>
  </si>
  <si>
    <t>Rd 4</t>
  </si>
  <si>
    <t>Rd 5</t>
  </si>
  <si>
    <t>Rd 6</t>
  </si>
  <si>
    <t>Rd 7</t>
  </si>
  <si>
    <t>Rd 8</t>
  </si>
  <si>
    <t>Gesamt</t>
  </si>
  <si>
    <t>Schnitt</t>
  </si>
  <si>
    <t>Rd.Diff</t>
  </si>
  <si>
    <t>1.</t>
  </si>
  <si>
    <t>Wob</t>
  </si>
  <si>
    <t>2.</t>
  </si>
  <si>
    <t>Michna</t>
  </si>
  <si>
    <t>Cux</t>
  </si>
  <si>
    <t>3.</t>
  </si>
  <si>
    <t>Rotermund</t>
  </si>
  <si>
    <t>Cel</t>
  </si>
  <si>
    <t>4.</t>
  </si>
  <si>
    <t>Jahrmärker</t>
  </si>
  <si>
    <t>Uta</t>
  </si>
  <si>
    <t>5.</t>
  </si>
  <si>
    <t>6.</t>
  </si>
  <si>
    <t>Kampe</t>
  </si>
  <si>
    <t>Cornelia</t>
  </si>
  <si>
    <t>TSV</t>
  </si>
  <si>
    <t>7.</t>
  </si>
  <si>
    <t>Lob</t>
  </si>
  <si>
    <t>8.</t>
  </si>
  <si>
    <t>Geb</t>
  </si>
  <si>
    <t>9.</t>
  </si>
  <si>
    <t>10.</t>
  </si>
  <si>
    <t>Wriedt</t>
  </si>
  <si>
    <t>Susanne</t>
  </si>
  <si>
    <t>Elm</t>
  </si>
  <si>
    <t>11.</t>
  </si>
  <si>
    <t>Scharnhorst</t>
  </si>
  <si>
    <t>Helga</t>
  </si>
  <si>
    <t>Han</t>
  </si>
  <si>
    <t>12.</t>
  </si>
  <si>
    <t>Die</t>
  </si>
  <si>
    <t>13.</t>
  </si>
  <si>
    <t>BrO</t>
  </si>
  <si>
    <t>14.</t>
  </si>
  <si>
    <t>15.</t>
  </si>
  <si>
    <t>Pahl</t>
  </si>
  <si>
    <t>Gabi</t>
  </si>
  <si>
    <t>Schulz</t>
  </si>
  <si>
    <t>Hans-Jürgen</t>
  </si>
  <si>
    <t>Dejoks</t>
  </si>
  <si>
    <t>Rene</t>
  </si>
  <si>
    <t>Hans</t>
  </si>
  <si>
    <t>Wesemann</t>
  </si>
  <si>
    <t>Florian</t>
  </si>
  <si>
    <t>Rüdiger</t>
  </si>
  <si>
    <t>Pre</t>
  </si>
  <si>
    <t>Wolfgang</t>
  </si>
  <si>
    <t>Lün</t>
  </si>
  <si>
    <t>Nen</t>
  </si>
  <si>
    <t>Heynen</t>
  </si>
  <si>
    <t>Peter</t>
  </si>
  <si>
    <t>16.</t>
  </si>
  <si>
    <t>Lührs</t>
  </si>
  <si>
    <t>Werner</t>
  </si>
  <si>
    <t>18.</t>
  </si>
  <si>
    <t>19.</t>
  </si>
  <si>
    <t>20.</t>
  </si>
  <si>
    <t>Ralf</t>
  </si>
  <si>
    <t>21.</t>
  </si>
  <si>
    <t>Pape</t>
  </si>
  <si>
    <t>Ronald</t>
  </si>
  <si>
    <t>Lehn</t>
  </si>
  <si>
    <t>Nico</t>
  </si>
  <si>
    <t>23.</t>
  </si>
  <si>
    <t>Cieslik</t>
  </si>
  <si>
    <t>Edmund</t>
  </si>
  <si>
    <t>24.</t>
  </si>
  <si>
    <t>Hake</t>
  </si>
  <si>
    <t>Gos</t>
  </si>
  <si>
    <t>25.</t>
  </si>
  <si>
    <t>26.</t>
  </si>
  <si>
    <t>Heinz</t>
  </si>
  <si>
    <t>27.</t>
  </si>
  <si>
    <t>Los = Losentscheidung</t>
  </si>
  <si>
    <t>FdR.</t>
  </si>
  <si>
    <t>n.a. = zum Stechen nicht angetreten</t>
  </si>
  <si>
    <t>n.St. = nach Stechen</t>
  </si>
  <si>
    <t>D</t>
  </si>
  <si>
    <t>H</t>
  </si>
  <si>
    <t>Ges.</t>
  </si>
  <si>
    <t>Bre</t>
  </si>
  <si>
    <t>BGC Bremen</t>
  </si>
  <si>
    <t>MGV Bremen</t>
  </si>
  <si>
    <t>MC "Möve" Cuxhaven</t>
  </si>
  <si>
    <t xml:space="preserve">MC Flora Elmshorn </t>
  </si>
  <si>
    <t>SV Gebhardshagen</t>
  </si>
  <si>
    <t xml:space="preserve">BGC Goslar                   </t>
  </si>
  <si>
    <t>Göt</t>
  </si>
  <si>
    <t>MGC Göttingen</t>
  </si>
  <si>
    <t xml:space="preserve">BGC Hannover  </t>
  </si>
  <si>
    <t>Kas</t>
  </si>
  <si>
    <t xml:space="preserve">MGC Kassel                </t>
  </si>
  <si>
    <t>VFL Lohbrügge</t>
  </si>
  <si>
    <t>Lur</t>
  </si>
  <si>
    <t>SV Lurup</t>
  </si>
  <si>
    <t>MC</t>
  </si>
  <si>
    <t>Magdeburg</t>
  </si>
  <si>
    <t>BGC Bad Nenndorf</t>
  </si>
  <si>
    <t>NMC</t>
  </si>
  <si>
    <t>Niendorfer MC</t>
  </si>
  <si>
    <t>Pei</t>
  </si>
  <si>
    <t>MGC Peine</t>
  </si>
  <si>
    <t>TSV Salzgitter</t>
  </si>
  <si>
    <t>TVT</t>
  </si>
  <si>
    <t>TV Trappenkamp</t>
  </si>
  <si>
    <t>VFL Lüneburg</t>
  </si>
  <si>
    <t>Bahn 1</t>
  </si>
  <si>
    <t>Bahn 2</t>
  </si>
  <si>
    <t>Bahn 3</t>
  </si>
  <si>
    <t>Bahn 8</t>
  </si>
  <si>
    <t>Bahn 7</t>
  </si>
  <si>
    <t>Finale</t>
  </si>
  <si>
    <t>Bahn 4</t>
  </si>
  <si>
    <t>Spiel um Platz 3</t>
  </si>
  <si>
    <t>Bahn 5</t>
  </si>
  <si>
    <t>Bahn 6</t>
  </si>
  <si>
    <t>Bahn 10</t>
  </si>
  <si>
    <t>Bahn 11</t>
  </si>
  <si>
    <t>Bahn 13</t>
  </si>
  <si>
    <t>Bahn 17</t>
  </si>
  <si>
    <t>Bahn 16</t>
  </si>
  <si>
    <t>Bahn 12</t>
  </si>
  <si>
    <t>Bahn 15</t>
  </si>
  <si>
    <t>Bahn 14</t>
  </si>
  <si>
    <t>Platz 13</t>
  </si>
  <si>
    <t>Platz 11</t>
  </si>
  <si>
    <t>Platz 4</t>
  </si>
  <si>
    <t>Platz 6</t>
  </si>
  <si>
    <t>Platz 9</t>
  </si>
  <si>
    <t>Platz 8</t>
  </si>
  <si>
    <t>Platz 2</t>
  </si>
  <si>
    <t>Platz 15</t>
  </si>
  <si>
    <t>Platz 1</t>
  </si>
  <si>
    <t>Platz 16</t>
  </si>
  <si>
    <t>Platz 5</t>
  </si>
  <si>
    <t>Platz 12</t>
  </si>
  <si>
    <t>Platz 7</t>
  </si>
  <si>
    <t>Platz 10</t>
  </si>
  <si>
    <t>Platz 3</t>
  </si>
  <si>
    <t>Platz 14</t>
  </si>
  <si>
    <r>
      <t>Ergebnisliste vom 5</t>
    </r>
    <r>
      <rPr>
        <b/>
        <sz val="18"/>
        <color indexed="8"/>
        <rFont val="Arial"/>
        <family val="2"/>
      </rPr>
      <t xml:space="preserve">. Celler Matchplay-Turnier 2023     </t>
    </r>
  </si>
  <si>
    <t>Teilnehmer:</t>
  </si>
  <si>
    <t>22.</t>
  </si>
  <si>
    <t>17.</t>
  </si>
  <si>
    <t>Thomas</t>
  </si>
  <si>
    <t>Klaus</t>
  </si>
  <si>
    <t>René</t>
  </si>
  <si>
    <t>Christian</t>
  </si>
  <si>
    <t>Dominik</t>
  </si>
  <si>
    <t>Joachim</t>
  </si>
  <si>
    <t>Matthias</t>
  </si>
  <si>
    <t>Uwe</t>
  </si>
  <si>
    <t>Ingo</t>
  </si>
  <si>
    <t>Claudia</t>
  </si>
  <si>
    <t>Steinhausen</t>
  </si>
  <si>
    <t>Neumann</t>
  </si>
  <si>
    <t>Warnkens</t>
  </si>
  <si>
    <t>Benjamin</t>
  </si>
  <si>
    <t>Erhart</t>
  </si>
  <si>
    <t>Reiner</t>
  </si>
  <si>
    <t>Müller</t>
  </si>
  <si>
    <t>Schindler</t>
  </si>
  <si>
    <t>Ehm</t>
  </si>
  <si>
    <t>Christoph</t>
  </si>
  <si>
    <t>Harald</t>
  </si>
  <si>
    <t>Wodok</t>
  </si>
  <si>
    <t>Marion</t>
  </si>
  <si>
    <t>Jahrmärker Jun.</t>
  </si>
  <si>
    <t>Ludwig</t>
  </si>
  <si>
    <t>Weidner</t>
  </si>
  <si>
    <t>Klenzmann</t>
  </si>
  <si>
    <t>Kai</t>
  </si>
  <si>
    <t>Obermeier</t>
  </si>
  <si>
    <t>Grishutina</t>
  </si>
  <si>
    <t>Anastasia</t>
  </si>
  <si>
    <t>Weddle</t>
  </si>
  <si>
    <t>Christopher</t>
  </si>
  <si>
    <t>Marcus</t>
  </si>
  <si>
    <t>Maximilian</t>
  </si>
  <si>
    <t>Ursula</t>
  </si>
  <si>
    <t>Willi</t>
  </si>
  <si>
    <t>Krost</t>
  </si>
  <si>
    <t>Dietger</t>
  </si>
  <si>
    <t>Heiliger</t>
  </si>
  <si>
    <t>Fischer</t>
  </si>
  <si>
    <t>Nelles</t>
  </si>
  <si>
    <t>Rebecca</t>
  </si>
  <si>
    <t>Wustrack</t>
  </si>
  <si>
    <t>Willenbockel</t>
  </si>
  <si>
    <t>Mitschke</t>
  </si>
  <si>
    <t>Freßmann</t>
  </si>
  <si>
    <t>Spandau</t>
  </si>
  <si>
    <t>Mag</t>
  </si>
  <si>
    <t>Steier</t>
  </si>
  <si>
    <t>Loh</t>
  </si>
  <si>
    <t>Ueckert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</si>
  <si>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</si>
  <si>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</si>
  <si>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</si>
  <si>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</si>
  <si>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</si>
  <si>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</si>
  <si>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</si>
  <si>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</si>
  <si>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</si>
  <si>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Mattick</t>
  </si>
  <si>
    <t>Hackeberg</t>
  </si>
  <si>
    <t>Sigfried</t>
  </si>
  <si>
    <t>Ralf Steinhausen</t>
  </si>
  <si>
    <t>Siegfried Hake</t>
  </si>
  <si>
    <t>Benjamin Nelles</t>
  </si>
  <si>
    <t>BSA</t>
  </si>
  <si>
    <t>Kampe, Cornelia</t>
  </si>
  <si>
    <t>Frei</t>
  </si>
  <si>
    <t>Mischke, Claudia</t>
  </si>
  <si>
    <t>Scharnhorst, Helga</t>
  </si>
  <si>
    <t>Wriedt, Susanne</t>
  </si>
  <si>
    <t>Pahl, Gabi</t>
  </si>
  <si>
    <t>Grishutina, Anastasia</t>
  </si>
  <si>
    <t>Freßmann, Rebecca</t>
  </si>
  <si>
    <t>Heiliger, Ursula</t>
  </si>
  <si>
    <t>Jahrmärker, Uta</t>
  </si>
  <si>
    <t>Willenbockel, Marion</t>
  </si>
  <si>
    <t>Michna, Sigrid</t>
  </si>
  <si>
    <t>Rotermund, Marie</t>
  </si>
  <si>
    <t>Wriedt, Hans</t>
  </si>
  <si>
    <t>Steinhausen, Ralf</t>
  </si>
  <si>
    <t>Spandau, Christian</t>
  </si>
  <si>
    <t>Dejoks, Rene</t>
  </si>
  <si>
    <t>Wesemann, Florian</t>
  </si>
  <si>
    <t>Obermeier, Max</t>
  </si>
  <si>
    <t>Neumann, Reiner</t>
  </si>
  <si>
    <t>Ehm, Christoph</t>
  </si>
  <si>
    <t>Heynen, Peter</t>
  </si>
  <si>
    <t>Steier, Uwe</t>
  </si>
  <si>
    <t>Wustrack, Christian</t>
  </si>
  <si>
    <t>Jahrmärker, Harald</t>
  </si>
  <si>
    <t>Schulz, Hans-J</t>
  </si>
  <si>
    <t>Krost, Dietger</t>
  </si>
  <si>
    <t>Fischer, Marcus</t>
  </si>
  <si>
    <t>Frejßmann, Rebecca</t>
  </si>
  <si>
    <t>Dejocks,Rene</t>
  </si>
  <si>
    <t>Heynen,Peter</t>
  </si>
  <si>
    <t>Nells, Benni</t>
  </si>
  <si>
    <t>Fischer,Marcus</t>
  </si>
  <si>
    <t>Michna,Sigrid</t>
  </si>
  <si>
    <t>Willenbockel,Marion</t>
  </si>
  <si>
    <t>Nie</t>
  </si>
  <si>
    <t>Abgebrochen wg. Krankheit</t>
  </si>
  <si>
    <t>4 Los</t>
  </si>
  <si>
    <t>3 Los</t>
  </si>
  <si>
    <t>Peter Heynen</t>
  </si>
  <si>
    <t>Schulz, Hans-J.</t>
  </si>
  <si>
    <t>Abgebr. Wg. Krankheit   Stefan Rebstock, Lohbrügge</t>
  </si>
  <si>
    <t>Sabine Neumann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</si>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</sst>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0.000"/>
  </numFmts>
  <fonts count="31" x14ac:knownFonts="1">
    <font>
      <sz val="11"/>
      <color theme="1"/>
      <name val="Calibri"/>
      <family val="2"/>
      <scheme val="minor"/>
    </font>
    <font>
      <sz val="12"/>
      <name val="MS Sans Serif"/>
      <family val="2"/>
    </font>
    <font>
      <sz val="12"/>
      <color indexed="8"/>
      <name val="MS Sans Serif"/>
      <family val="2"/>
    </font>
    <font>
      <b/>
      <sz val="18"/>
      <color indexed="8"/>
      <name val="Arial"/>
      <family val="2"/>
    </font>
    <font>
      <b/>
      <sz val="18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name val="Century Gothic"/>
      <family val="2"/>
    </font>
    <font>
      <b/>
      <sz val="9"/>
      <color indexed="10"/>
      <name val="Century Gothic"/>
      <family val="2"/>
    </font>
    <font>
      <b/>
      <sz val="14"/>
      <color rgb="FF000000"/>
      <name val="MS Sans Serif"/>
    </font>
    <font>
      <sz val="18"/>
      <name val="MS Sans Serif"/>
      <family val="2"/>
    </font>
    <font>
      <b/>
      <sz val="18"/>
      <color rgb="FF000000"/>
      <name val="MS Sans Serif"/>
      <family val="2"/>
    </font>
    <font>
      <sz val="18"/>
      <name val="Arial"/>
      <family val="2"/>
    </font>
    <font>
      <sz val="18"/>
      <color rgb="FF000000"/>
      <name val="MS Sans Serif"/>
      <family val="2"/>
    </font>
    <font>
      <b/>
      <sz val="18"/>
      <name val="MS Sans Serif"/>
      <family val="2"/>
    </font>
    <font>
      <b/>
      <i/>
      <sz val="18"/>
      <name val="MS Sans Serif"/>
      <family val="2"/>
    </font>
    <font>
      <b/>
      <sz val="18"/>
      <color rgb="FF000000"/>
      <name val="MS Sans Serif"/>
    </font>
    <font>
      <b/>
      <sz val="18"/>
      <name val="MS Sans Serif"/>
    </font>
    <font>
      <b/>
      <i/>
      <sz val="18"/>
      <name val="MS Sans Serif"/>
    </font>
    <font>
      <b/>
      <i/>
      <sz val="18"/>
      <color rgb="FF000000"/>
      <name val="MS Sans Serif"/>
    </font>
    <font>
      <b/>
      <i/>
      <sz val="18"/>
      <color rgb="FF000000"/>
      <name val="MS Sans Serif"/>
      <family val="2"/>
    </font>
    <font>
      <sz val="18"/>
      <color rgb="FF000000"/>
      <name val="MS Sans Serif"/>
    </font>
    <font>
      <b/>
      <i/>
      <sz val="18"/>
      <name val="Arial"/>
      <family val="2"/>
    </font>
    <font>
      <b/>
      <sz val="18"/>
      <name val="Arial"/>
      <family val="2"/>
    </font>
    <font>
      <sz val="16"/>
      <color theme="1"/>
      <name val="Calibri"/>
      <family val="2"/>
      <scheme val="minor"/>
    </font>
    <font>
      <b/>
      <sz val="9"/>
      <color rgb="FFFF0000"/>
      <name val="Century Gothic"/>
      <family val="2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name val="Calibri"/>
      <family val="2"/>
      <scheme val="minor"/>
    </font>
    <font>
      <sz val="18"/>
      <color rgb="FF000000"/>
      <name val="Calibri"/>
      <family val="2"/>
      <scheme val="minor"/>
    </font>
    <font>
      <sz val="18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/>
      <bottom style="thin">
        <color indexed="21"/>
      </bottom>
      <diagonal/>
    </border>
    <border>
      <left style="thin">
        <color indexed="21"/>
      </left>
      <right/>
      <top style="thin">
        <color indexed="21"/>
      </top>
      <bottom style="thin">
        <color indexed="21"/>
      </bottom>
      <diagonal/>
    </border>
  </borders>
  <cellStyleXfs count="1">
    <xf numFmtId="0" fontId="0" fillId="0" borderId="0"/>
  </cellStyleXfs>
  <cellXfs count="86">
    <xf numFmtId="0" fontId="0" fillId="0" borderId="0" xfId="0"/>
    <xf numFmtId="1" fontId="1" fillId="0" borderId="0" xfId="0" applyNumberFormat="1" applyFont="1" applyAlignment="1" applyProtection="1">
      <alignment horizontal="center"/>
      <protection locked="0"/>
    </xf>
    <xf numFmtId="0" fontId="0" fillId="0" borderId="2" xfId="0" applyBorder="1"/>
    <xf numFmtId="0" fontId="0" fillId="0" borderId="2" xfId="0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left" vertic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7" fillId="0" borderId="0" xfId="0" applyFont="1"/>
    <xf numFmtId="0" fontId="7" fillId="2" borderId="7" xfId="0" applyFont="1" applyFill="1" applyBorder="1"/>
    <xf numFmtId="0" fontId="7" fillId="3" borderId="7" xfId="0" applyFont="1" applyFill="1" applyBorder="1"/>
    <xf numFmtId="0" fontId="7" fillId="0" borderId="8" xfId="0" applyFont="1" applyBorder="1"/>
    <xf numFmtId="0" fontId="8" fillId="0" borderId="0" xfId="0" applyFont="1" applyAlignment="1">
      <alignment horizontal="left"/>
    </xf>
    <xf numFmtId="0" fontId="7" fillId="5" borderId="7" xfId="0" applyFont="1" applyFill="1" applyBorder="1"/>
    <xf numFmtId="0" fontId="7" fillId="0" borderId="0" xfId="0" applyFont="1" applyAlignment="1">
      <alignment horizontal="left"/>
    </xf>
    <xf numFmtId="0" fontId="7" fillId="4" borderId="0" xfId="0" applyFont="1" applyFill="1"/>
    <xf numFmtId="0" fontId="5" fillId="0" borderId="0" xfId="0" applyFont="1"/>
    <xf numFmtId="0" fontId="7" fillId="0" borderId="0" xfId="0" applyFont="1" applyAlignment="1">
      <alignment horizontal="right"/>
    </xf>
    <xf numFmtId="0" fontId="10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horizontal="right" vertical="center"/>
      <protection locked="0"/>
    </xf>
    <xf numFmtId="1" fontId="10" fillId="0" borderId="0" xfId="0" applyNumberFormat="1" applyFont="1" applyAlignment="1" applyProtection="1">
      <alignment horizontal="right"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164" fontId="13" fillId="0" borderId="0" xfId="0" applyNumberFormat="1" applyFont="1" applyAlignment="1" applyProtection="1">
      <alignment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 locked="0"/>
    </xf>
    <xf numFmtId="164" fontId="16" fillId="0" borderId="0" xfId="0" applyNumberFormat="1" applyFont="1" applyAlignment="1" applyProtection="1">
      <alignment vertical="center"/>
      <protection locked="0"/>
    </xf>
    <xf numFmtId="0" fontId="16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horizontal="right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1" fontId="16" fillId="0" borderId="0" xfId="0" applyNumberFormat="1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12" fillId="0" borderId="0" xfId="0" applyFont="1" applyAlignment="1">
      <alignment vertical="center"/>
    </xf>
    <xf numFmtId="0" fontId="22" fillId="0" borderId="0" xfId="0" applyFont="1" applyAlignment="1" applyProtection="1">
      <alignment vertical="center"/>
      <protection locked="0"/>
    </xf>
    <xf numFmtId="1" fontId="15" fillId="0" borderId="0" xfId="0" applyNumberFormat="1" applyFont="1" applyAlignment="1" applyProtection="1">
      <alignment vertical="center"/>
      <protection locked="0"/>
    </xf>
    <xf numFmtId="1" fontId="11" fillId="0" borderId="0" xfId="0" applyNumberFormat="1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1" fontId="10" fillId="0" borderId="0" xfId="0" applyNumberFormat="1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164" fontId="13" fillId="0" borderId="0" xfId="0" applyNumberFormat="1" applyFont="1" applyAlignment="1" applyProtection="1">
      <alignment horizontal="center"/>
      <protection locked="0"/>
    </xf>
    <xf numFmtId="1" fontId="13" fillId="0" borderId="0" xfId="0" applyNumberFormat="1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23" fillId="0" borderId="0" xfId="0" applyFont="1" applyAlignment="1">
      <alignment vertical="center"/>
    </xf>
    <xf numFmtId="164" fontId="11" fillId="0" borderId="0" xfId="0" applyNumberFormat="1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164" fontId="11" fillId="0" borderId="0" xfId="0" applyNumberFormat="1" applyFont="1" applyAlignment="1" applyProtection="1">
      <alignment vertical="center"/>
      <protection locked="0"/>
    </xf>
    <xf numFmtId="14" fontId="10" fillId="0" borderId="0" xfId="0" applyNumberFormat="1" applyFont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165" fontId="13" fillId="0" borderId="0" xfId="0" applyNumberFormat="1" applyFont="1" applyAlignment="1" applyProtection="1">
      <alignment horizontal="center"/>
      <protection locked="0"/>
    </xf>
    <xf numFmtId="0" fontId="13" fillId="0" borderId="0" xfId="0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24" fillId="0" borderId="0" xfId="0" applyFont="1"/>
    <xf numFmtId="0" fontId="24" fillId="0" borderId="0" xfId="0" applyFont="1" applyAlignment="1">
      <alignment horizontal="center"/>
    </xf>
    <xf numFmtId="0" fontId="7" fillId="6" borderId="7" xfId="0" applyFont="1" applyFill="1" applyBorder="1"/>
    <xf numFmtId="0" fontId="25" fillId="5" borderId="7" xfId="0" applyFont="1" applyFill="1" applyBorder="1"/>
    <xf numFmtId="0" fontId="7" fillId="7" borderId="0" xfId="0" applyFont="1" applyFill="1"/>
    <xf numFmtId="0" fontId="25" fillId="3" borderId="7" xfId="0" applyFont="1" applyFill="1" applyBorder="1"/>
    <xf numFmtId="0" fontId="25" fillId="2" borderId="7" xfId="0" applyFont="1" applyFill="1" applyBorder="1"/>
    <xf numFmtId="0" fontId="25" fillId="6" borderId="7" xfId="0" applyFont="1" applyFill="1" applyBorder="1"/>
    <xf numFmtId="0" fontId="25" fillId="7" borderId="0" xfId="0" applyFont="1" applyFill="1"/>
    <xf numFmtId="0" fontId="7" fillId="5" borderId="9" xfId="0" applyFont="1" applyFill="1" applyBorder="1"/>
    <xf numFmtId="0" fontId="7" fillId="5" borderId="2" xfId="0" applyFont="1" applyFill="1" applyBorder="1"/>
    <xf numFmtId="0" fontId="26" fillId="0" borderId="0" xfId="0" applyFont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0" fontId="29" fillId="0" borderId="0" xfId="0" applyFont="1" applyAlignment="1" applyProtection="1">
      <alignment horizontal="center" vertical="center"/>
      <protection locked="0"/>
    </xf>
    <xf numFmtId="1" fontId="10" fillId="0" borderId="0" xfId="0" applyNumberFormat="1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left" vertical="center"/>
      <protection locked="0"/>
    </xf>
    <xf numFmtId="0" fontId="27" fillId="0" borderId="0" xfId="0" applyFont="1" applyAlignment="1">
      <alignment horizontal="left"/>
    </xf>
    <xf numFmtId="0" fontId="30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>
      <alignment horizontal="left" vertical="center"/>
    </xf>
    <xf numFmtId="0" fontId="4" fillId="0" borderId="0" xfId="0" applyFont="1" applyAlignment="1" applyProtection="1">
      <alignment horizontal="center" vertical="center"/>
      <protection locked="0"/>
    </xf>
    <xf numFmtId="14" fontId="11" fillId="0" borderId="0" xfId="0" applyNumberFormat="1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vertical="center"/>
      <protection locked="0"/>
    </xf>
  </cellXfs>
  <cellStyles count="1">
    <cellStyle name="Standard" xfId="0" builtinId="0"/>
  </cellStyles>
  <dxfs count="8">
    <dxf>
      <font>
        <color rgb="FF00B050"/>
      </font>
    </dxf>
    <dxf>
      <font>
        <color rgb="FFFF0000"/>
      </font>
    </dxf>
    <dxf>
      <font>
        <color rgb="FF0070C0"/>
      </font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color rgb="FF0070C0"/>
      </font>
    </dxf>
  </dxfs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3</xdr:row>
      <xdr:rowOff>85725</xdr:rowOff>
    </xdr:from>
    <xdr:to>
      <xdr:col>3</xdr:col>
      <xdr:colOff>0</xdr:colOff>
      <xdr:row>9</xdr:row>
      <xdr:rowOff>85725</xdr:rowOff>
    </xdr:to>
    <xdr:grpSp>
      <xdr:nvGrpSpPr>
        <xdr:cNvPr id="2" name="Group 466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>
          <a:grpSpLocks/>
        </xdr:cNvGrpSpPr>
      </xdr:nvGrpSpPr>
      <xdr:grpSpPr bwMode="auto">
        <a:xfrm>
          <a:off x="1480185" y="565785"/>
          <a:ext cx="775335" cy="960120"/>
          <a:chOff x="205" y="101"/>
          <a:chExt cx="63" cy="102"/>
        </a:xfrm>
      </xdr:grpSpPr>
      <xdr:cxnSp macro="">
        <xdr:nvCxnSpPr>
          <xdr:cNvPr id="3" name="AutoShape 196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205" y="101"/>
            <a:ext cx="63" cy="51"/>
          </a:xfrm>
          <a:prstGeom prst="bentConnector3">
            <a:avLst>
              <a:gd name="adj1" fmla="val 49208"/>
            </a:avLst>
          </a:prstGeom>
          <a:noFill/>
          <a:ln w="9525">
            <a:solidFill>
              <a:srgbClr val="969696"/>
            </a:solidFill>
            <a:miter lim="800000"/>
            <a:headEnd/>
            <a:tailEnd/>
          </a:ln>
        </xdr:spPr>
      </xdr:cxnSp>
      <xdr:cxnSp macro="">
        <xdr:nvCxnSpPr>
          <xdr:cNvPr id="4" name="AutoShape 197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CxnSpPr>
            <a:cxnSpLocks noChangeShapeType="1"/>
          </xdr:cNvCxnSpPr>
        </xdr:nvCxnSpPr>
        <xdr:spPr bwMode="auto">
          <a:xfrm rot="10800000" flipV="1">
            <a:off x="205" y="152"/>
            <a:ext cx="62" cy="51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val="969696"/>
            </a:solidFill>
            <a:miter lim="800000"/>
            <a:headEnd/>
            <a:tailEnd/>
          </a:ln>
        </xdr:spPr>
      </xdr:cxnSp>
    </xdr:grpSp>
    <xdr:clientData/>
  </xdr:twoCellAnchor>
  <xdr:twoCellAnchor>
    <xdr:from>
      <xdr:col>2</xdr:col>
      <xdr:colOff>9525</xdr:colOff>
      <xdr:row>15</xdr:row>
      <xdr:rowOff>85725</xdr:rowOff>
    </xdr:from>
    <xdr:to>
      <xdr:col>3</xdr:col>
      <xdr:colOff>0</xdr:colOff>
      <xdr:row>21</xdr:row>
      <xdr:rowOff>85725</xdr:rowOff>
    </xdr:to>
    <xdr:grpSp>
      <xdr:nvGrpSpPr>
        <xdr:cNvPr id="5" name="Group 51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pSpPr>
          <a:grpSpLocks/>
        </xdr:cNvGrpSpPr>
      </xdr:nvGrpSpPr>
      <xdr:grpSpPr bwMode="auto">
        <a:xfrm>
          <a:off x="1480185" y="2486025"/>
          <a:ext cx="775335" cy="960120"/>
          <a:chOff x="205" y="101"/>
          <a:chExt cx="63" cy="102"/>
        </a:xfrm>
      </xdr:grpSpPr>
      <xdr:cxnSp macro="">
        <xdr:nvCxnSpPr>
          <xdr:cNvPr id="6" name="AutoShape 515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205" y="101"/>
            <a:ext cx="63" cy="51"/>
          </a:xfrm>
          <a:prstGeom prst="bentConnector3">
            <a:avLst>
              <a:gd name="adj1" fmla="val 49208"/>
            </a:avLst>
          </a:prstGeom>
          <a:noFill/>
          <a:ln w="9525">
            <a:solidFill>
              <a:srgbClr val="969696"/>
            </a:solidFill>
            <a:miter lim="800000"/>
            <a:headEnd/>
            <a:tailEnd/>
          </a:ln>
        </xdr:spPr>
      </xdr:cxnSp>
      <xdr:cxnSp macro="">
        <xdr:nvCxnSpPr>
          <xdr:cNvPr id="7" name="AutoShape 516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CxnSpPr>
            <a:cxnSpLocks noChangeShapeType="1"/>
          </xdr:cNvCxnSpPr>
        </xdr:nvCxnSpPr>
        <xdr:spPr bwMode="auto">
          <a:xfrm rot="10800000" flipV="1">
            <a:off x="205" y="152"/>
            <a:ext cx="62" cy="51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val="969696"/>
            </a:solidFill>
            <a:miter lim="800000"/>
            <a:headEnd/>
            <a:tailEnd/>
          </a:ln>
        </xdr:spPr>
      </xdr:cxnSp>
    </xdr:grpSp>
    <xdr:clientData/>
  </xdr:twoCellAnchor>
  <xdr:twoCellAnchor>
    <xdr:from>
      <xdr:col>2</xdr:col>
      <xdr:colOff>9525</xdr:colOff>
      <xdr:row>27</xdr:row>
      <xdr:rowOff>85725</xdr:rowOff>
    </xdr:from>
    <xdr:to>
      <xdr:col>3</xdr:col>
      <xdr:colOff>0</xdr:colOff>
      <xdr:row>33</xdr:row>
      <xdr:rowOff>85725</xdr:rowOff>
    </xdr:to>
    <xdr:grpSp>
      <xdr:nvGrpSpPr>
        <xdr:cNvPr id="8" name="Group 51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pSpPr>
          <a:grpSpLocks/>
        </xdr:cNvGrpSpPr>
      </xdr:nvGrpSpPr>
      <xdr:grpSpPr bwMode="auto">
        <a:xfrm>
          <a:off x="1480185" y="4406265"/>
          <a:ext cx="775335" cy="960120"/>
          <a:chOff x="205" y="101"/>
          <a:chExt cx="63" cy="102"/>
        </a:xfrm>
      </xdr:grpSpPr>
      <xdr:cxnSp macro="">
        <xdr:nvCxnSpPr>
          <xdr:cNvPr id="9" name="AutoShape 518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205" y="101"/>
            <a:ext cx="63" cy="51"/>
          </a:xfrm>
          <a:prstGeom prst="bentConnector3">
            <a:avLst>
              <a:gd name="adj1" fmla="val 49208"/>
            </a:avLst>
          </a:prstGeom>
          <a:noFill/>
          <a:ln w="9525">
            <a:solidFill>
              <a:srgbClr val="969696"/>
            </a:solidFill>
            <a:miter lim="800000"/>
            <a:headEnd/>
            <a:tailEnd/>
          </a:ln>
        </xdr:spPr>
      </xdr:cxnSp>
      <xdr:cxnSp macro="">
        <xdr:nvCxnSpPr>
          <xdr:cNvPr id="10" name="AutoShape 519">
            <a:extLst>
              <a:ext uri="{FF2B5EF4-FFF2-40B4-BE49-F238E27FC236}">
                <a16:creationId xmlns:a16="http://schemas.microsoft.com/office/drawing/2014/main" id="{00000000-0008-0000-0200-00000A000000}"/>
              </a:ext>
            </a:extLst>
          </xdr:cNvPr>
          <xdr:cNvCxnSpPr>
            <a:cxnSpLocks noChangeShapeType="1"/>
          </xdr:cNvCxnSpPr>
        </xdr:nvCxnSpPr>
        <xdr:spPr bwMode="auto">
          <a:xfrm rot="10800000" flipV="1">
            <a:off x="205" y="152"/>
            <a:ext cx="62" cy="51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val="969696"/>
            </a:solidFill>
            <a:miter lim="800000"/>
            <a:headEnd/>
            <a:tailEnd/>
          </a:ln>
        </xdr:spPr>
      </xdr:cxnSp>
    </xdr:grpSp>
    <xdr:clientData/>
  </xdr:twoCellAnchor>
  <xdr:twoCellAnchor>
    <xdr:from>
      <xdr:col>2</xdr:col>
      <xdr:colOff>9525</xdr:colOff>
      <xdr:row>39</xdr:row>
      <xdr:rowOff>85725</xdr:rowOff>
    </xdr:from>
    <xdr:to>
      <xdr:col>3</xdr:col>
      <xdr:colOff>0</xdr:colOff>
      <xdr:row>45</xdr:row>
      <xdr:rowOff>85725</xdr:rowOff>
    </xdr:to>
    <xdr:grpSp>
      <xdr:nvGrpSpPr>
        <xdr:cNvPr id="11" name="Group 52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GrpSpPr>
          <a:grpSpLocks/>
        </xdr:cNvGrpSpPr>
      </xdr:nvGrpSpPr>
      <xdr:grpSpPr bwMode="auto">
        <a:xfrm>
          <a:off x="1480185" y="6326505"/>
          <a:ext cx="775335" cy="960120"/>
          <a:chOff x="205" y="101"/>
          <a:chExt cx="63" cy="102"/>
        </a:xfrm>
      </xdr:grpSpPr>
      <xdr:cxnSp macro="">
        <xdr:nvCxnSpPr>
          <xdr:cNvPr id="12" name="AutoShape 521">
            <a:extLst>
              <a:ext uri="{FF2B5EF4-FFF2-40B4-BE49-F238E27FC236}">
                <a16:creationId xmlns:a16="http://schemas.microsoft.com/office/drawing/2014/main" id="{00000000-0008-0000-0200-00000C0000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205" y="101"/>
            <a:ext cx="63" cy="51"/>
          </a:xfrm>
          <a:prstGeom prst="bentConnector3">
            <a:avLst>
              <a:gd name="adj1" fmla="val 49208"/>
            </a:avLst>
          </a:prstGeom>
          <a:noFill/>
          <a:ln w="9525">
            <a:solidFill>
              <a:srgbClr val="969696"/>
            </a:solidFill>
            <a:miter lim="800000"/>
            <a:headEnd/>
            <a:tailEnd/>
          </a:ln>
        </xdr:spPr>
      </xdr:cxnSp>
      <xdr:cxnSp macro="">
        <xdr:nvCxnSpPr>
          <xdr:cNvPr id="13" name="AutoShape 522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CxnSpPr>
            <a:cxnSpLocks noChangeShapeType="1"/>
          </xdr:cNvCxnSpPr>
        </xdr:nvCxnSpPr>
        <xdr:spPr bwMode="auto">
          <a:xfrm rot="10800000" flipV="1">
            <a:off x="205" y="152"/>
            <a:ext cx="62" cy="51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val="969696"/>
            </a:solidFill>
            <a:miter lim="800000"/>
            <a:headEnd/>
            <a:tailEnd/>
          </a:ln>
        </xdr:spPr>
      </xdr:cxnSp>
    </xdr:grpSp>
    <xdr:clientData/>
  </xdr:twoCellAnchor>
  <xdr:twoCellAnchor>
    <xdr:from>
      <xdr:col>19</xdr:col>
      <xdr:colOff>19050</xdr:colOff>
      <xdr:row>6</xdr:row>
      <xdr:rowOff>95250</xdr:rowOff>
    </xdr:from>
    <xdr:to>
      <xdr:col>20</xdr:col>
      <xdr:colOff>0</xdr:colOff>
      <xdr:row>18</xdr:row>
      <xdr:rowOff>95250</xdr:rowOff>
    </xdr:to>
    <xdr:grpSp>
      <xdr:nvGrpSpPr>
        <xdr:cNvPr id="14" name="Group 660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GrpSpPr>
          <a:grpSpLocks/>
        </xdr:cNvGrpSpPr>
      </xdr:nvGrpSpPr>
      <xdr:grpSpPr bwMode="auto">
        <a:xfrm>
          <a:off x="12454890" y="1055370"/>
          <a:ext cx="651510" cy="1920240"/>
          <a:chOff x="859" y="153"/>
          <a:chExt cx="62" cy="204"/>
        </a:xfrm>
      </xdr:grpSpPr>
      <xdr:cxnSp macro="">
        <xdr:nvCxnSpPr>
          <xdr:cNvPr id="15" name="AutoShape 661">
            <a:extLst>
              <a:ext uri="{FF2B5EF4-FFF2-40B4-BE49-F238E27FC236}">
                <a16:creationId xmlns:a16="http://schemas.microsoft.com/office/drawing/2014/main" id="{00000000-0008-0000-0200-00000F000000}"/>
              </a:ext>
            </a:extLst>
          </xdr:cNvPr>
          <xdr:cNvCxnSpPr>
            <a:cxnSpLocks noChangeShapeType="1"/>
          </xdr:cNvCxnSpPr>
        </xdr:nvCxnSpPr>
        <xdr:spPr bwMode="auto">
          <a:xfrm rot="5400000">
            <a:off x="856" y="187"/>
            <a:ext cx="100" cy="31"/>
          </a:xfrm>
          <a:prstGeom prst="bentConnector3">
            <a:avLst>
              <a:gd name="adj1" fmla="val -5"/>
            </a:avLst>
          </a:prstGeom>
          <a:noFill/>
          <a:ln w="9525">
            <a:solidFill>
              <a:srgbClr val="969696"/>
            </a:solidFill>
            <a:miter lim="800000"/>
            <a:headEnd/>
            <a:tailEnd/>
          </a:ln>
        </xdr:spPr>
      </xdr:cxnSp>
      <xdr:cxnSp macro="">
        <xdr:nvCxnSpPr>
          <xdr:cNvPr id="16" name="AutoShape 662">
            <a:extLst>
              <a:ext uri="{FF2B5EF4-FFF2-40B4-BE49-F238E27FC236}">
                <a16:creationId xmlns:a16="http://schemas.microsoft.com/office/drawing/2014/main" id="{00000000-0008-0000-0200-000010000000}"/>
              </a:ext>
            </a:extLst>
          </xdr:cNvPr>
          <xdr:cNvCxnSpPr>
            <a:cxnSpLocks noChangeShapeType="1"/>
          </xdr:cNvCxnSpPr>
        </xdr:nvCxnSpPr>
        <xdr:spPr bwMode="auto">
          <a:xfrm rot="5400000" flipH="1">
            <a:off x="854" y="289"/>
            <a:ext cx="104" cy="31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val="969696"/>
            </a:solidFill>
            <a:miter lim="800000"/>
            <a:headEnd/>
            <a:tailEnd/>
          </a:ln>
        </xdr:spPr>
      </xdr:cxnSp>
      <xdr:cxnSp macro="">
        <xdr:nvCxnSpPr>
          <xdr:cNvPr id="17" name="AutoShape 663">
            <a:extLst>
              <a:ext uri="{FF2B5EF4-FFF2-40B4-BE49-F238E27FC236}">
                <a16:creationId xmlns:a16="http://schemas.microsoft.com/office/drawing/2014/main" id="{00000000-0008-0000-0200-000011000000}"/>
              </a:ext>
            </a:extLst>
          </xdr:cNvPr>
          <xdr:cNvCxnSpPr>
            <a:cxnSpLocks noChangeShapeType="1"/>
          </xdr:cNvCxnSpPr>
        </xdr:nvCxnSpPr>
        <xdr:spPr bwMode="auto">
          <a:xfrm flipH="1">
            <a:off x="859" y="254"/>
            <a:ext cx="31" cy="0"/>
          </a:xfrm>
          <a:prstGeom prst="straightConnector1">
            <a:avLst/>
          </a:prstGeom>
          <a:noFill/>
          <a:ln w="9525">
            <a:solidFill>
              <a:srgbClr val="969696"/>
            </a:solidFill>
            <a:round/>
            <a:headEnd/>
            <a:tailEnd/>
          </a:ln>
        </xdr:spPr>
      </xdr:cxnSp>
    </xdr:grpSp>
    <xdr:clientData/>
  </xdr:twoCellAnchor>
  <xdr:twoCellAnchor>
    <xdr:from>
      <xdr:col>19</xdr:col>
      <xdr:colOff>19050</xdr:colOff>
      <xdr:row>30</xdr:row>
      <xdr:rowOff>95250</xdr:rowOff>
    </xdr:from>
    <xdr:to>
      <xdr:col>20</xdr:col>
      <xdr:colOff>0</xdr:colOff>
      <xdr:row>42</xdr:row>
      <xdr:rowOff>95250</xdr:rowOff>
    </xdr:to>
    <xdr:grpSp>
      <xdr:nvGrpSpPr>
        <xdr:cNvPr id="18" name="Group 664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pSpPr>
          <a:grpSpLocks/>
        </xdr:cNvGrpSpPr>
      </xdr:nvGrpSpPr>
      <xdr:grpSpPr bwMode="auto">
        <a:xfrm>
          <a:off x="12454890" y="4895850"/>
          <a:ext cx="651510" cy="1920240"/>
          <a:chOff x="859" y="153"/>
          <a:chExt cx="62" cy="204"/>
        </a:xfrm>
      </xdr:grpSpPr>
      <xdr:cxnSp macro="">
        <xdr:nvCxnSpPr>
          <xdr:cNvPr id="19" name="AutoShape 665">
            <a:extLst>
              <a:ext uri="{FF2B5EF4-FFF2-40B4-BE49-F238E27FC236}">
                <a16:creationId xmlns:a16="http://schemas.microsoft.com/office/drawing/2014/main" id="{00000000-0008-0000-0200-000013000000}"/>
              </a:ext>
            </a:extLst>
          </xdr:cNvPr>
          <xdr:cNvCxnSpPr>
            <a:cxnSpLocks noChangeShapeType="1"/>
          </xdr:cNvCxnSpPr>
        </xdr:nvCxnSpPr>
        <xdr:spPr bwMode="auto">
          <a:xfrm rot="5400000">
            <a:off x="856" y="187"/>
            <a:ext cx="100" cy="31"/>
          </a:xfrm>
          <a:prstGeom prst="bentConnector3">
            <a:avLst>
              <a:gd name="adj1" fmla="val -5"/>
            </a:avLst>
          </a:prstGeom>
          <a:noFill/>
          <a:ln w="9525">
            <a:solidFill>
              <a:srgbClr val="969696"/>
            </a:solidFill>
            <a:miter lim="800000"/>
            <a:headEnd/>
            <a:tailEnd/>
          </a:ln>
        </xdr:spPr>
      </xdr:cxnSp>
      <xdr:cxnSp macro="">
        <xdr:nvCxnSpPr>
          <xdr:cNvPr id="20" name="AutoShape 666">
            <a:extLst>
              <a:ext uri="{FF2B5EF4-FFF2-40B4-BE49-F238E27FC236}">
                <a16:creationId xmlns:a16="http://schemas.microsoft.com/office/drawing/2014/main" id="{00000000-0008-0000-0200-000014000000}"/>
              </a:ext>
            </a:extLst>
          </xdr:cNvPr>
          <xdr:cNvCxnSpPr>
            <a:cxnSpLocks noChangeShapeType="1"/>
          </xdr:cNvCxnSpPr>
        </xdr:nvCxnSpPr>
        <xdr:spPr bwMode="auto">
          <a:xfrm rot="5400000" flipH="1">
            <a:off x="854" y="289"/>
            <a:ext cx="104" cy="31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val="969696"/>
            </a:solidFill>
            <a:miter lim="800000"/>
            <a:headEnd/>
            <a:tailEnd/>
          </a:ln>
        </xdr:spPr>
      </xdr:cxnSp>
      <xdr:cxnSp macro="">
        <xdr:nvCxnSpPr>
          <xdr:cNvPr id="21" name="AutoShape 667">
            <a:extLst>
              <a:ext uri="{FF2B5EF4-FFF2-40B4-BE49-F238E27FC236}">
                <a16:creationId xmlns:a16="http://schemas.microsoft.com/office/drawing/2014/main" id="{00000000-0008-0000-0200-000015000000}"/>
              </a:ext>
            </a:extLst>
          </xdr:cNvPr>
          <xdr:cNvCxnSpPr>
            <a:cxnSpLocks noChangeShapeType="1"/>
          </xdr:cNvCxnSpPr>
        </xdr:nvCxnSpPr>
        <xdr:spPr bwMode="auto">
          <a:xfrm flipH="1">
            <a:off x="859" y="254"/>
            <a:ext cx="31" cy="0"/>
          </a:xfrm>
          <a:prstGeom prst="straightConnector1">
            <a:avLst/>
          </a:prstGeom>
          <a:noFill/>
          <a:ln w="9525">
            <a:solidFill>
              <a:srgbClr val="969696"/>
            </a:solidFill>
            <a:round/>
            <a:headEnd/>
            <a:tailEnd/>
          </a:ln>
        </xdr:spPr>
      </xdr:cxnSp>
    </xdr:grpSp>
    <xdr:clientData/>
  </xdr:twoCellAnchor>
  <xdr:twoCellAnchor>
    <xdr:from>
      <xdr:col>22</xdr:col>
      <xdr:colOff>9525</xdr:colOff>
      <xdr:row>3</xdr:row>
      <xdr:rowOff>85725</xdr:rowOff>
    </xdr:from>
    <xdr:to>
      <xdr:col>23</xdr:col>
      <xdr:colOff>0</xdr:colOff>
      <xdr:row>9</xdr:row>
      <xdr:rowOff>85725</xdr:rowOff>
    </xdr:to>
    <xdr:grpSp>
      <xdr:nvGrpSpPr>
        <xdr:cNvPr id="22" name="Group 695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GrpSpPr>
          <a:grpSpLocks/>
        </xdr:cNvGrpSpPr>
      </xdr:nvGrpSpPr>
      <xdr:grpSpPr bwMode="auto">
        <a:xfrm>
          <a:off x="14540865" y="565785"/>
          <a:ext cx="1049655" cy="960120"/>
          <a:chOff x="986" y="101"/>
          <a:chExt cx="63" cy="102"/>
        </a:xfrm>
      </xdr:grpSpPr>
      <xdr:cxnSp macro="">
        <xdr:nvCxnSpPr>
          <xdr:cNvPr id="23" name="AutoShape 696">
            <a:extLst>
              <a:ext uri="{FF2B5EF4-FFF2-40B4-BE49-F238E27FC236}">
                <a16:creationId xmlns:a16="http://schemas.microsoft.com/office/drawing/2014/main" id="{00000000-0008-0000-0200-000017000000}"/>
              </a:ext>
            </a:extLst>
          </xdr:cNvPr>
          <xdr:cNvCxnSpPr>
            <a:cxnSpLocks noChangeShapeType="1"/>
          </xdr:cNvCxnSpPr>
        </xdr:nvCxnSpPr>
        <xdr:spPr bwMode="auto">
          <a:xfrm rot="10800000" flipV="1">
            <a:off x="986" y="101"/>
            <a:ext cx="63" cy="52"/>
          </a:xfrm>
          <a:prstGeom prst="bentConnector3">
            <a:avLst>
              <a:gd name="adj1" fmla="val 49204"/>
            </a:avLst>
          </a:prstGeom>
          <a:noFill/>
          <a:ln w="9525">
            <a:solidFill>
              <a:srgbClr val="969696"/>
            </a:solidFill>
            <a:miter lim="800000"/>
            <a:headEnd/>
            <a:tailEnd/>
          </a:ln>
        </xdr:spPr>
      </xdr:cxnSp>
      <xdr:cxnSp macro="">
        <xdr:nvCxnSpPr>
          <xdr:cNvPr id="24" name="AutoShape 697">
            <a:extLst>
              <a:ext uri="{FF2B5EF4-FFF2-40B4-BE49-F238E27FC236}">
                <a16:creationId xmlns:a16="http://schemas.microsoft.com/office/drawing/2014/main" id="{00000000-0008-0000-0200-0000180000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988" y="153"/>
            <a:ext cx="61" cy="50"/>
          </a:xfrm>
          <a:prstGeom prst="bentConnector3">
            <a:avLst>
              <a:gd name="adj1" fmla="val 49181"/>
            </a:avLst>
          </a:prstGeom>
          <a:noFill/>
          <a:ln w="9525">
            <a:solidFill>
              <a:srgbClr val="969696"/>
            </a:solidFill>
            <a:miter lim="800000"/>
            <a:headEnd/>
            <a:tailEnd/>
          </a:ln>
        </xdr:spPr>
      </xdr:cxnSp>
    </xdr:grpSp>
    <xdr:clientData/>
  </xdr:twoCellAnchor>
  <xdr:twoCellAnchor>
    <xdr:from>
      <xdr:col>22</xdr:col>
      <xdr:colOff>9525</xdr:colOff>
      <xdr:row>15</xdr:row>
      <xdr:rowOff>85725</xdr:rowOff>
    </xdr:from>
    <xdr:to>
      <xdr:col>23</xdr:col>
      <xdr:colOff>0</xdr:colOff>
      <xdr:row>21</xdr:row>
      <xdr:rowOff>85725</xdr:rowOff>
    </xdr:to>
    <xdr:grpSp>
      <xdr:nvGrpSpPr>
        <xdr:cNvPr id="25" name="Group 698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GrpSpPr>
          <a:grpSpLocks/>
        </xdr:cNvGrpSpPr>
      </xdr:nvGrpSpPr>
      <xdr:grpSpPr bwMode="auto">
        <a:xfrm>
          <a:off x="14540865" y="2486025"/>
          <a:ext cx="1049655" cy="960120"/>
          <a:chOff x="986" y="101"/>
          <a:chExt cx="63" cy="102"/>
        </a:xfrm>
      </xdr:grpSpPr>
      <xdr:cxnSp macro="">
        <xdr:nvCxnSpPr>
          <xdr:cNvPr id="26" name="AutoShape 699">
            <a:extLst>
              <a:ext uri="{FF2B5EF4-FFF2-40B4-BE49-F238E27FC236}">
                <a16:creationId xmlns:a16="http://schemas.microsoft.com/office/drawing/2014/main" id="{00000000-0008-0000-0200-00001A000000}"/>
              </a:ext>
            </a:extLst>
          </xdr:cNvPr>
          <xdr:cNvCxnSpPr>
            <a:cxnSpLocks noChangeShapeType="1"/>
          </xdr:cNvCxnSpPr>
        </xdr:nvCxnSpPr>
        <xdr:spPr bwMode="auto">
          <a:xfrm rot="10800000" flipV="1">
            <a:off x="986" y="101"/>
            <a:ext cx="63" cy="52"/>
          </a:xfrm>
          <a:prstGeom prst="bentConnector3">
            <a:avLst>
              <a:gd name="adj1" fmla="val 49204"/>
            </a:avLst>
          </a:prstGeom>
          <a:noFill/>
          <a:ln w="9525">
            <a:solidFill>
              <a:srgbClr val="969696"/>
            </a:solidFill>
            <a:miter lim="800000"/>
            <a:headEnd/>
            <a:tailEnd/>
          </a:ln>
        </xdr:spPr>
      </xdr:cxnSp>
      <xdr:cxnSp macro="">
        <xdr:nvCxnSpPr>
          <xdr:cNvPr id="27" name="AutoShape 700">
            <a:extLst>
              <a:ext uri="{FF2B5EF4-FFF2-40B4-BE49-F238E27FC236}">
                <a16:creationId xmlns:a16="http://schemas.microsoft.com/office/drawing/2014/main" id="{00000000-0008-0000-0200-00001B0000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988" y="153"/>
            <a:ext cx="61" cy="50"/>
          </a:xfrm>
          <a:prstGeom prst="bentConnector3">
            <a:avLst>
              <a:gd name="adj1" fmla="val 49181"/>
            </a:avLst>
          </a:prstGeom>
          <a:noFill/>
          <a:ln w="9525">
            <a:solidFill>
              <a:srgbClr val="969696"/>
            </a:solidFill>
            <a:miter lim="800000"/>
            <a:headEnd/>
            <a:tailEnd/>
          </a:ln>
        </xdr:spPr>
      </xdr:cxnSp>
    </xdr:grpSp>
    <xdr:clientData/>
  </xdr:twoCellAnchor>
  <xdr:twoCellAnchor>
    <xdr:from>
      <xdr:col>22</xdr:col>
      <xdr:colOff>9525</xdr:colOff>
      <xdr:row>39</xdr:row>
      <xdr:rowOff>85725</xdr:rowOff>
    </xdr:from>
    <xdr:to>
      <xdr:col>23</xdr:col>
      <xdr:colOff>0</xdr:colOff>
      <xdr:row>45</xdr:row>
      <xdr:rowOff>85725</xdr:rowOff>
    </xdr:to>
    <xdr:grpSp>
      <xdr:nvGrpSpPr>
        <xdr:cNvPr id="31" name="Group 704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GrpSpPr>
          <a:grpSpLocks/>
        </xdr:cNvGrpSpPr>
      </xdr:nvGrpSpPr>
      <xdr:grpSpPr bwMode="auto">
        <a:xfrm>
          <a:off x="14540865" y="6326505"/>
          <a:ext cx="1049655" cy="960120"/>
          <a:chOff x="986" y="101"/>
          <a:chExt cx="63" cy="102"/>
        </a:xfrm>
      </xdr:grpSpPr>
      <xdr:cxnSp macro="">
        <xdr:nvCxnSpPr>
          <xdr:cNvPr id="32" name="AutoShape 705">
            <a:extLst>
              <a:ext uri="{FF2B5EF4-FFF2-40B4-BE49-F238E27FC236}">
                <a16:creationId xmlns:a16="http://schemas.microsoft.com/office/drawing/2014/main" id="{00000000-0008-0000-0200-000020000000}"/>
              </a:ext>
            </a:extLst>
          </xdr:cNvPr>
          <xdr:cNvCxnSpPr>
            <a:cxnSpLocks noChangeShapeType="1"/>
          </xdr:cNvCxnSpPr>
        </xdr:nvCxnSpPr>
        <xdr:spPr bwMode="auto">
          <a:xfrm rot="10800000" flipV="1">
            <a:off x="986" y="101"/>
            <a:ext cx="63" cy="52"/>
          </a:xfrm>
          <a:prstGeom prst="bentConnector3">
            <a:avLst>
              <a:gd name="adj1" fmla="val 49204"/>
            </a:avLst>
          </a:prstGeom>
          <a:noFill/>
          <a:ln w="9525">
            <a:solidFill>
              <a:srgbClr val="000000"/>
            </a:solidFill>
            <a:miter lim="800000"/>
            <a:headEnd/>
            <a:tailEnd/>
          </a:ln>
        </xdr:spPr>
      </xdr:cxnSp>
      <xdr:cxnSp macro="">
        <xdr:nvCxnSpPr>
          <xdr:cNvPr id="33" name="AutoShape 706">
            <a:extLst>
              <a:ext uri="{FF2B5EF4-FFF2-40B4-BE49-F238E27FC236}">
                <a16:creationId xmlns:a16="http://schemas.microsoft.com/office/drawing/2014/main" id="{00000000-0008-0000-0200-0000210000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988" y="153"/>
            <a:ext cx="61" cy="50"/>
          </a:xfrm>
          <a:prstGeom prst="bentConnector3">
            <a:avLst>
              <a:gd name="adj1" fmla="val 49181"/>
            </a:avLst>
          </a:prstGeom>
          <a:noFill/>
          <a:ln w="9525">
            <a:solidFill>
              <a:srgbClr val="000000"/>
            </a:solidFill>
            <a:miter lim="800000"/>
            <a:headEnd/>
            <a:tailEnd/>
          </a:ln>
        </xdr:spPr>
      </xdr:cxnSp>
    </xdr:grpSp>
    <xdr:clientData/>
  </xdr:twoCellAnchor>
  <xdr:twoCellAnchor>
    <xdr:from>
      <xdr:col>22</xdr:col>
      <xdr:colOff>9525</xdr:colOff>
      <xdr:row>39</xdr:row>
      <xdr:rowOff>85725</xdr:rowOff>
    </xdr:from>
    <xdr:to>
      <xdr:col>23</xdr:col>
      <xdr:colOff>0</xdr:colOff>
      <xdr:row>45</xdr:row>
      <xdr:rowOff>85725</xdr:rowOff>
    </xdr:to>
    <xdr:grpSp>
      <xdr:nvGrpSpPr>
        <xdr:cNvPr id="34" name="Group 749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GrpSpPr>
          <a:grpSpLocks/>
        </xdr:cNvGrpSpPr>
      </xdr:nvGrpSpPr>
      <xdr:grpSpPr bwMode="auto">
        <a:xfrm>
          <a:off x="14540865" y="6326505"/>
          <a:ext cx="1049655" cy="960120"/>
          <a:chOff x="986" y="101"/>
          <a:chExt cx="63" cy="102"/>
        </a:xfrm>
      </xdr:grpSpPr>
      <xdr:cxnSp macro="">
        <xdr:nvCxnSpPr>
          <xdr:cNvPr id="35" name="AutoShape 750">
            <a:extLst>
              <a:ext uri="{FF2B5EF4-FFF2-40B4-BE49-F238E27FC236}">
                <a16:creationId xmlns:a16="http://schemas.microsoft.com/office/drawing/2014/main" id="{00000000-0008-0000-0200-000023000000}"/>
              </a:ext>
            </a:extLst>
          </xdr:cNvPr>
          <xdr:cNvCxnSpPr>
            <a:cxnSpLocks noChangeShapeType="1"/>
          </xdr:cNvCxnSpPr>
        </xdr:nvCxnSpPr>
        <xdr:spPr bwMode="auto">
          <a:xfrm rot="10800000" flipV="1">
            <a:off x="986" y="101"/>
            <a:ext cx="63" cy="52"/>
          </a:xfrm>
          <a:prstGeom prst="bentConnector3">
            <a:avLst>
              <a:gd name="adj1" fmla="val 49204"/>
            </a:avLst>
          </a:prstGeom>
          <a:noFill/>
          <a:ln w="9525">
            <a:solidFill>
              <a:srgbClr val="969696"/>
            </a:solidFill>
            <a:miter lim="800000"/>
            <a:headEnd/>
            <a:tailEnd/>
          </a:ln>
        </xdr:spPr>
      </xdr:cxnSp>
      <xdr:cxnSp macro="">
        <xdr:nvCxnSpPr>
          <xdr:cNvPr id="36" name="AutoShape 751">
            <a:extLst>
              <a:ext uri="{FF2B5EF4-FFF2-40B4-BE49-F238E27FC236}">
                <a16:creationId xmlns:a16="http://schemas.microsoft.com/office/drawing/2014/main" id="{00000000-0008-0000-0200-0000240000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988" y="153"/>
            <a:ext cx="61" cy="50"/>
          </a:xfrm>
          <a:prstGeom prst="bentConnector3">
            <a:avLst>
              <a:gd name="adj1" fmla="val 49181"/>
            </a:avLst>
          </a:prstGeom>
          <a:noFill/>
          <a:ln w="9525">
            <a:solidFill>
              <a:srgbClr val="969696"/>
            </a:solidFill>
            <a:miter lim="800000"/>
            <a:headEnd/>
            <a:tailEnd/>
          </a:ln>
        </xdr:spPr>
      </xdr:cxnSp>
    </xdr:grpSp>
    <xdr:clientData/>
  </xdr:twoCellAnchor>
  <xdr:twoCellAnchor>
    <xdr:from>
      <xdr:col>5</xdr:col>
      <xdr:colOff>9525</xdr:colOff>
      <xdr:row>6</xdr:row>
      <xdr:rowOff>76200</xdr:rowOff>
    </xdr:from>
    <xdr:to>
      <xdr:col>6</xdr:col>
      <xdr:colOff>0</xdr:colOff>
      <xdr:row>18</xdr:row>
      <xdr:rowOff>95250</xdr:rowOff>
    </xdr:to>
    <xdr:grpSp>
      <xdr:nvGrpSpPr>
        <xdr:cNvPr id="37" name="Group 466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GrpSpPr>
          <a:grpSpLocks/>
        </xdr:cNvGrpSpPr>
      </xdr:nvGrpSpPr>
      <xdr:grpSpPr bwMode="auto">
        <a:xfrm>
          <a:off x="3735705" y="1036320"/>
          <a:ext cx="775335" cy="1939290"/>
          <a:chOff x="205" y="101"/>
          <a:chExt cx="63" cy="102"/>
        </a:xfrm>
      </xdr:grpSpPr>
      <xdr:cxnSp macro="">
        <xdr:nvCxnSpPr>
          <xdr:cNvPr id="38" name="AutoShape 196">
            <a:extLst>
              <a:ext uri="{FF2B5EF4-FFF2-40B4-BE49-F238E27FC236}">
                <a16:creationId xmlns:a16="http://schemas.microsoft.com/office/drawing/2014/main" id="{00000000-0008-0000-0200-0000260000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205" y="101"/>
            <a:ext cx="63" cy="51"/>
          </a:xfrm>
          <a:prstGeom prst="bentConnector3">
            <a:avLst>
              <a:gd name="adj1" fmla="val 49208"/>
            </a:avLst>
          </a:prstGeom>
          <a:noFill/>
          <a:ln w="9525">
            <a:solidFill>
              <a:srgbClr val="969696"/>
            </a:solidFill>
            <a:miter lim="800000"/>
            <a:headEnd/>
            <a:tailEnd/>
          </a:ln>
        </xdr:spPr>
      </xdr:cxnSp>
      <xdr:cxnSp macro="">
        <xdr:nvCxnSpPr>
          <xdr:cNvPr id="39" name="AutoShape 197">
            <a:extLst>
              <a:ext uri="{FF2B5EF4-FFF2-40B4-BE49-F238E27FC236}">
                <a16:creationId xmlns:a16="http://schemas.microsoft.com/office/drawing/2014/main" id="{00000000-0008-0000-0200-000027000000}"/>
              </a:ext>
            </a:extLst>
          </xdr:cNvPr>
          <xdr:cNvCxnSpPr>
            <a:cxnSpLocks noChangeShapeType="1"/>
          </xdr:cNvCxnSpPr>
        </xdr:nvCxnSpPr>
        <xdr:spPr bwMode="auto">
          <a:xfrm rot="10800000" flipV="1">
            <a:off x="205" y="152"/>
            <a:ext cx="62" cy="51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val="969696"/>
            </a:solidFill>
            <a:miter lim="800000"/>
            <a:headEnd/>
            <a:tailEnd/>
          </a:ln>
        </xdr:spPr>
      </xdr:cxnSp>
    </xdr:grpSp>
    <xdr:clientData/>
  </xdr:twoCellAnchor>
  <xdr:twoCellAnchor>
    <xdr:from>
      <xdr:col>5</xdr:col>
      <xdr:colOff>0</xdr:colOff>
      <xdr:row>30</xdr:row>
      <xdr:rowOff>95250</xdr:rowOff>
    </xdr:from>
    <xdr:to>
      <xdr:col>5</xdr:col>
      <xdr:colOff>752475</xdr:colOff>
      <xdr:row>42</xdr:row>
      <xdr:rowOff>76200</xdr:rowOff>
    </xdr:to>
    <xdr:grpSp>
      <xdr:nvGrpSpPr>
        <xdr:cNvPr id="40" name="Group 466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GrpSpPr>
          <a:grpSpLocks/>
        </xdr:cNvGrpSpPr>
      </xdr:nvGrpSpPr>
      <xdr:grpSpPr bwMode="auto">
        <a:xfrm>
          <a:off x="3726180" y="4895850"/>
          <a:ext cx="752475" cy="1901190"/>
          <a:chOff x="205" y="101"/>
          <a:chExt cx="63" cy="102"/>
        </a:xfrm>
      </xdr:grpSpPr>
      <xdr:cxnSp macro="">
        <xdr:nvCxnSpPr>
          <xdr:cNvPr id="41" name="AutoShape 196">
            <a:extLst>
              <a:ext uri="{FF2B5EF4-FFF2-40B4-BE49-F238E27FC236}">
                <a16:creationId xmlns:a16="http://schemas.microsoft.com/office/drawing/2014/main" id="{00000000-0008-0000-0200-0000290000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205" y="101"/>
            <a:ext cx="63" cy="51"/>
          </a:xfrm>
          <a:prstGeom prst="bentConnector3">
            <a:avLst>
              <a:gd name="adj1" fmla="val 49208"/>
            </a:avLst>
          </a:prstGeom>
          <a:noFill/>
          <a:ln w="9525">
            <a:solidFill>
              <a:srgbClr val="969696"/>
            </a:solidFill>
            <a:miter lim="800000"/>
            <a:headEnd/>
            <a:tailEnd/>
          </a:ln>
        </xdr:spPr>
      </xdr:cxnSp>
      <xdr:cxnSp macro="">
        <xdr:nvCxnSpPr>
          <xdr:cNvPr id="42" name="AutoShape 197">
            <a:extLst>
              <a:ext uri="{FF2B5EF4-FFF2-40B4-BE49-F238E27FC236}">
                <a16:creationId xmlns:a16="http://schemas.microsoft.com/office/drawing/2014/main" id="{00000000-0008-0000-0200-00002A000000}"/>
              </a:ext>
            </a:extLst>
          </xdr:cNvPr>
          <xdr:cNvCxnSpPr>
            <a:cxnSpLocks noChangeShapeType="1"/>
          </xdr:cNvCxnSpPr>
        </xdr:nvCxnSpPr>
        <xdr:spPr bwMode="auto">
          <a:xfrm rot="10800000" flipV="1">
            <a:off x="205" y="152"/>
            <a:ext cx="62" cy="51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val="969696"/>
            </a:solidFill>
            <a:miter lim="800000"/>
            <a:headEnd/>
            <a:tailEnd/>
          </a:ln>
        </xdr:spPr>
      </xdr:cxnSp>
    </xdr:grpSp>
    <xdr:clientData/>
  </xdr:twoCellAnchor>
  <xdr:twoCellAnchor>
    <xdr:from>
      <xdr:col>8</xdr:col>
      <xdr:colOff>28575</xdr:colOff>
      <xdr:row>12</xdr:row>
      <xdr:rowOff>85725</xdr:rowOff>
    </xdr:from>
    <xdr:to>
      <xdr:col>9</xdr:col>
      <xdr:colOff>19050</xdr:colOff>
      <xdr:row>36</xdr:row>
      <xdr:rowOff>85724</xdr:rowOff>
    </xdr:to>
    <xdr:grpSp>
      <xdr:nvGrpSpPr>
        <xdr:cNvPr id="43" name="Group 466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GrpSpPr>
          <a:grpSpLocks/>
        </xdr:cNvGrpSpPr>
      </xdr:nvGrpSpPr>
      <xdr:grpSpPr bwMode="auto">
        <a:xfrm>
          <a:off x="6010275" y="2005965"/>
          <a:ext cx="775335" cy="3840479"/>
          <a:chOff x="205" y="101"/>
          <a:chExt cx="63" cy="102"/>
        </a:xfrm>
      </xdr:grpSpPr>
      <xdr:cxnSp macro="">
        <xdr:nvCxnSpPr>
          <xdr:cNvPr id="44" name="AutoShape 196">
            <a:extLst>
              <a:ext uri="{FF2B5EF4-FFF2-40B4-BE49-F238E27FC236}">
                <a16:creationId xmlns:a16="http://schemas.microsoft.com/office/drawing/2014/main" id="{00000000-0008-0000-0200-00002C0000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205" y="101"/>
            <a:ext cx="63" cy="51"/>
          </a:xfrm>
          <a:prstGeom prst="bentConnector3">
            <a:avLst>
              <a:gd name="adj1" fmla="val 49208"/>
            </a:avLst>
          </a:prstGeom>
          <a:noFill/>
          <a:ln w="9525">
            <a:solidFill>
              <a:srgbClr val="969696"/>
            </a:solidFill>
            <a:miter lim="800000"/>
            <a:headEnd/>
            <a:tailEnd/>
          </a:ln>
        </xdr:spPr>
      </xdr:cxnSp>
      <xdr:cxnSp macro="">
        <xdr:nvCxnSpPr>
          <xdr:cNvPr id="45" name="AutoShape 197">
            <a:extLst>
              <a:ext uri="{FF2B5EF4-FFF2-40B4-BE49-F238E27FC236}">
                <a16:creationId xmlns:a16="http://schemas.microsoft.com/office/drawing/2014/main" id="{00000000-0008-0000-0200-00002D000000}"/>
              </a:ext>
            </a:extLst>
          </xdr:cNvPr>
          <xdr:cNvCxnSpPr>
            <a:cxnSpLocks noChangeShapeType="1"/>
          </xdr:cNvCxnSpPr>
        </xdr:nvCxnSpPr>
        <xdr:spPr bwMode="auto">
          <a:xfrm rot="10800000" flipV="1">
            <a:off x="205" y="152"/>
            <a:ext cx="62" cy="51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val="969696"/>
            </a:solidFill>
            <a:miter lim="800000"/>
            <a:headEnd/>
            <a:tailEnd/>
          </a:ln>
        </xdr:spPr>
      </xdr:cxnSp>
    </xdr:grpSp>
    <xdr:clientData/>
  </xdr:twoCellAnchor>
  <xdr:twoCellAnchor>
    <xdr:from>
      <xdr:col>16</xdr:col>
      <xdr:colOff>76200</xdr:colOff>
      <xdr:row>12</xdr:row>
      <xdr:rowOff>104775</xdr:rowOff>
    </xdr:from>
    <xdr:to>
      <xdr:col>17</xdr:col>
      <xdr:colOff>57150</xdr:colOff>
      <xdr:row>36</xdr:row>
      <xdr:rowOff>114300</xdr:rowOff>
    </xdr:to>
    <xdr:grpSp>
      <xdr:nvGrpSpPr>
        <xdr:cNvPr id="46" name="Group 660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GrpSpPr>
          <a:grpSpLocks/>
        </xdr:cNvGrpSpPr>
      </xdr:nvGrpSpPr>
      <xdr:grpSpPr bwMode="auto">
        <a:xfrm>
          <a:off x="10538460" y="2025015"/>
          <a:ext cx="643890" cy="3850005"/>
          <a:chOff x="859" y="153"/>
          <a:chExt cx="62" cy="204"/>
        </a:xfrm>
      </xdr:grpSpPr>
      <xdr:cxnSp macro="">
        <xdr:nvCxnSpPr>
          <xdr:cNvPr id="47" name="AutoShape 661">
            <a:extLst>
              <a:ext uri="{FF2B5EF4-FFF2-40B4-BE49-F238E27FC236}">
                <a16:creationId xmlns:a16="http://schemas.microsoft.com/office/drawing/2014/main" id="{00000000-0008-0000-0200-00002F000000}"/>
              </a:ext>
            </a:extLst>
          </xdr:cNvPr>
          <xdr:cNvCxnSpPr>
            <a:cxnSpLocks noChangeShapeType="1"/>
          </xdr:cNvCxnSpPr>
        </xdr:nvCxnSpPr>
        <xdr:spPr bwMode="auto">
          <a:xfrm rot="5400000">
            <a:off x="856" y="187"/>
            <a:ext cx="100" cy="31"/>
          </a:xfrm>
          <a:prstGeom prst="bentConnector3">
            <a:avLst>
              <a:gd name="adj1" fmla="val -5"/>
            </a:avLst>
          </a:prstGeom>
          <a:noFill/>
          <a:ln w="9525">
            <a:solidFill>
              <a:srgbClr val="969696"/>
            </a:solidFill>
            <a:miter lim="800000"/>
            <a:headEnd/>
            <a:tailEnd/>
          </a:ln>
        </xdr:spPr>
      </xdr:cxnSp>
      <xdr:cxnSp macro="">
        <xdr:nvCxnSpPr>
          <xdr:cNvPr id="48" name="AutoShape 662">
            <a:extLst>
              <a:ext uri="{FF2B5EF4-FFF2-40B4-BE49-F238E27FC236}">
                <a16:creationId xmlns:a16="http://schemas.microsoft.com/office/drawing/2014/main" id="{00000000-0008-0000-0200-000030000000}"/>
              </a:ext>
            </a:extLst>
          </xdr:cNvPr>
          <xdr:cNvCxnSpPr>
            <a:cxnSpLocks noChangeShapeType="1"/>
          </xdr:cNvCxnSpPr>
        </xdr:nvCxnSpPr>
        <xdr:spPr bwMode="auto">
          <a:xfrm rot="5400000" flipH="1">
            <a:off x="854" y="289"/>
            <a:ext cx="104" cy="31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val="969696"/>
            </a:solidFill>
            <a:miter lim="800000"/>
            <a:headEnd/>
            <a:tailEnd/>
          </a:ln>
        </xdr:spPr>
      </xdr:cxnSp>
      <xdr:cxnSp macro="">
        <xdr:nvCxnSpPr>
          <xdr:cNvPr id="49" name="AutoShape 663">
            <a:extLst>
              <a:ext uri="{FF2B5EF4-FFF2-40B4-BE49-F238E27FC236}">
                <a16:creationId xmlns:a16="http://schemas.microsoft.com/office/drawing/2014/main" id="{00000000-0008-0000-0200-000031000000}"/>
              </a:ext>
            </a:extLst>
          </xdr:cNvPr>
          <xdr:cNvCxnSpPr>
            <a:cxnSpLocks noChangeShapeType="1"/>
          </xdr:cNvCxnSpPr>
        </xdr:nvCxnSpPr>
        <xdr:spPr bwMode="auto">
          <a:xfrm flipH="1">
            <a:off x="859" y="254"/>
            <a:ext cx="31" cy="0"/>
          </a:xfrm>
          <a:prstGeom prst="straightConnector1">
            <a:avLst/>
          </a:prstGeom>
          <a:noFill/>
          <a:ln w="9525">
            <a:solidFill>
              <a:srgbClr val="969696"/>
            </a:solidFill>
            <a:round/>
            <a:headEnd/>
            <a:tailEnd/>
          </a:ln>
        </xdr:spPr>
      </xdr:cxnSp>
    </xdr:grpSp>
    <xdr:clientData/>
  </xdr:twoCellAnchor>
  <xdr:twoCellAnchor>
    <xdr:from>
      <xdr:col>22</xdr:col>
      <xdr:colOff>0</xdr:colOff>
      <xdr:row>27</xdr:row>
      <xdr:rowOff>9525</xdr:rowOff>
    </xdr:from>
    <xdr:to>
      <xdr:col>22</xdr:col>
      <xdr:colOff>638175</xdr:colOff>
      <xdr:row>34</xdr:row>
      <xdr:rowOff>0</xdr:rowOff>
    </xdr:to>
    <xdr:grpSp>
      <xdr:nvGrpSpPr>
        <xdr:cNvPr id="65" name="Group 698">
          <a:extLst>
            <a:ext uri="{FF2B5EF4-FFF2-40B4-BE49-F238E27FC236}">
              <a16:creationId xmlns:a16="http://schemas.microsoft.com/office/drawing/2014/main" id="{5250D06B-492E-41A7-B77C-C5CFDAE4F2CD}"/>
            </a:ext>
          </a:extLst>
        </xdr:cNvPr>
        <xdr:cNvGrpSpPr>
          <a:grpSpLocks/>
        </xdr:cNvGrpSpPr>
      </xdr:nvGrpSpPr>
      <xdr:grpSpPr bwMode="auto">
        <a:xfrm>
          <a:off x="14531340" y="4330065"/>
          <a:ext cx="638175" cy="1110615"/>
          <a:chOff x="986" y="101"/>
          <a:chExt cx="63" cy="102"/>
        </a:xfrm>
      </xdr:grpSpPr>
      <xdr:cxnSp macro="">
        <xdr:nvCxnSpPr>
          <xdr:cNvPr id="66" name="AutoShape 699">
            <a:extLst>
              <a:ext uri="{FF2B5EF4-FFF2-40B4-BE49-F238E27FC236}">
                <a16:creationId xmlns:a16="http://schemas.microsoft.com/office/drawing/2014/main" id="{11EBEA9D-FB7B-481C-B576-1D22C4C4CA1F}"/>
              </a:ext>
            </a:extLst>
          </xdr:cNvPr>
          <xdr:cNvCxnSpPr>
            <a:cxnSpLocks noChangeShapeType="1"/>
          </xdr:cNvCxnSpPr>
        </xdr:nvCxnSpPr>
        <xdr:spPr bwMode="auto">
          <a:xfrm rot="10800000" flipV="1">
            <a:off x="986" y="101"/>
            <a:ext cx="63" cy="52"/>
          </a:xfrm>
          <a:prstGeom prst="bentConnector3">
            <a:avLst>
              <a:gd name="adj1" fmla="val 49204"/>
            </a:avLst>
          </a:prstGeom>
          <a:noFill/>
          <a:ln w="9525">
            <a:solidFill>
              <a:srgbClr val="969696"/>
            </a:solidFill>
            <a:miter lim="800000"/>
            <a:headEnd/>
            <a:tailEnd/>
          </a:ln>
        </xdr:spPr>
      </xdr:cxnSp>
      <xdr:cxnSp macro="">
        <xdr:nvCxnSpPr>
          <xdr:cNvPr id="67" name="AutoShape 700">
            <a:extLst>
              <a:ext uri="{FF2B5EF4-FFF2-40B4-BE49-F238E27FC236}">
                <a16:creationId xmlns:a16="http://schemas.microsoft.com/office/drawing/2014/main" id="{86091E7A-BFB0-4E32-9DD6-DF49A561AA6A}"/>
              </a:ext>
            </a:extLst>
          </xdr:cNvPr>
          <xdr:cNvCxnSpPr>
            <a:cxnSpLocks noChangeShapeType="1"/>
          </xdr:cNvCxnSpPr>
        </xdr:nvCxnSpPr>
        <xdr:spPr bwMode="auto">
          <a:xfrm>
            <a:off x="988" y="153"/>
            <a:ext cx="61" cy="50"/>
          </a:xfrm>
          <a:prstGeom prst="bentConnector3">
            <a:avLst>
              <a:gd name="adj1" fmla="val 49181"/>
            </a:avLst>
          </a:prstGeom>
          <a:noFill/>
          <a:ln w="9525">
            <a:solidFill>
              <a:srgbClr val="969696"/>
            </a:solidFill>
            <a:miter lim="800000"/>
            <a:headEnd/>
            <a:tailEnd/>
          </a:ln>
        </xdr:spPr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3</xdr:row>
      <xdr:rowOff>85725</xdr:rowOff>
    </xdr:from>
    <xdr:to>
      <xdr:col>3</xdr:col>
      <xdr:colOff>0</xdr:colOff>
      <xdr:row>9</xdr:row>
      <xdr:rowOff>85725</xdr:rowOff>
    </xdr:to>
    <xdr:grpSp>
      <xdr:nvGrpSpPr>
        <xdr:cNvPr id="2" name="Group 466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pSpPr>
          <a:grpSpLocks/>
        </xdr:cNvGrpSpPr>
      </xdr:nvGrpSpPr>
      <xdr:grpSpPr bwMode="auto">
        <a:xfrm>
          <a:off x="1482154" y="573747"/>
          <a:ext cx="778161" cy="976045"/>
          <a:chOff x="205" y="101"/>
          <a:chExt cx="63" cy="102"/>
        </a:xfrm>
      </xdr:grpSpPr>
      <xdr:cxnSp macro="">
        <xdr:nvCxnSpPr>
          <xdr:cNvPr id="3" name="AutoShape 196">
            <a:extLst>
              <a:ext uri="{FF2B5EF4-FFF2-40B4-BE49-F238E27FC236}">
                <a16:creationId xmlns:a16="http://schemas.microsoft.com/office/drawing/2014/main" id="{00000000-0008-0000-0300-0000030000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205" y="101"/>
            <a:ext cx="63" cy="51"/>
          </a:xfrm>
          <a:prstGeom prst="bentConnector3">
            <a:avLst>
              <a:gd name="adj1" fmla="val 49208"/>
            </a:avLst>
          </a:prstGeom>
          <a:noFill/>
          <a:ln w="9525">
            <a:solidFill>
              <a:srgbClr val="969696"/>
            </a:solidFill>
            <a:miter lim="800000"/>
            <a:headEnd/>
            <a:tailEnd/>
          </a:ln>
        </xdr:spPr>
      </xdr:cxnSp>
      <xdr:cxnSp macro="">
        <xdr:nvCxnSpPr>
          <xdr:cNvPr id="4" name="AutoShape 197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CxnSpPr>
            <a:cxnSpLocks noChangeShapeType="1"/>
          </xdr:cNvCxnSpPr>
        </xdr:nvCxnSpPr>
        <xdr:spPr bwMode="auto">
          <a:xfrm rot="10800000" flipV="1">
            <a:off x="205" y="152"/>
            <a:ext cx="62" cy="51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val="969696"/>
            </a:solidFill>
            <a:miter lim="800000"/>
            <a:headEnd/>
            <a:tailEnd/>
          </a:ln>
        </xdr:spPr>
      </xdr:cxnSp>
    </xdr:grpSp>
    <xdr:clientData/>
  </xdr:twoCellAnchor>
  <xdr:twoCellAnchor>
    <xdr:from>
      <xdr:col>2</xdr:col>
      <xdr:colOff>9525</xdr:colOff>
      <xdr:row>15</xdr:row>
      <xdr:rowOff>85725</xdr:rowOff>
    </xdr:from>
    <xdr:to>
      <xdr:col>3</xdr:col>
      <xdr:colOff>0</xdr:colOff>
      <xdr:row>21</xdr:row>
      <xdr:rowOff>85725</xdr:rowOff>
    </xdr:to>
    <xdr:grpSp>
      <xdr:nvGrpSpPr>
        <xdr:cNvPr id="5" name="Group 51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pSpPr>
          <a:grpSpLocks/>
        </xdr:cNvGrpSpPr>
      </xdr:nvGrpSpPr>
      <xdr:grpSpPr bwMode="auto">
        <a:xfrm>
          <a:off x="1482154" y="2525837"/>
          <a:ext cx="778161" cy="976045"/>
          <a:chOff x="205" y="101"/>
          <a:chExt cx="63" cy="102"/>
        </a:xfrm>
      </xdr:grpSpPr>
      <xdr:cxnSp macro="">
        <xdr:nvCxnSpPr>
          <xdr:cNvPr id="6" name="AutoShape 515">
            <a:extLst>
              <a:ext uri="{FF2B5EF4-FFF2-40B4-BE49-F238E27FC236}">
                <a16:creationId xmlns:a16="http://schemas.microsoft.com/office/drawing/2014/main" id="{00000000-0008-0000-0300-0000060000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205" y="101"/>
            <a:ext cx="63" cy="51"/>
          </a:xfrm>
          <a:prstGeom prst="bentConnector3">
            <a:avLst>
              <a:gd name="adj1" fmla="val 49208"/>
            </a:avLst>
          </a:prstGeom>
          <a:noFill/>
          <a:ln w="9525">
            <a:solidFill>
              <a:srgbClr val="969696"/>
            </a:solidFill>
            <a:miter lim="800000"/>
            <a:headEnd/>
            <a:tailEnd/>
          </a:ln>
        </xdr:spPr>
      </xdr:cxnSp>
      <xdr:cxnSp macro="">
        <xdr:nvCxnSpPr>
          <xdr:cNvPr id="7" name="AutoShape 516">
            <a:extLst>
              <a:ext uri="{FF2B5EF4-FFF2-40B4-BE49-F238E27FC236}">
                <a16:creationId xmlns:a16="http://schemas.microsoft.com/office/drawing/2014/main" id="{00000000-0008-0000-0300-000007000000}"/>
              </a:ext>
            </a:extLst>
          </xdr:cNvPr>
          <xdr:cNvCxnSpPr>
            <a:cxnSpLocks noChangeShapeType="1"/>
          </xdr:cNvCxnSpPr>
        </xdr:nvCxnSpPr>
        <xdr:spPr bwMode="auto">
          <a:xfrm rot="10800000" flipV="1">
            <a:off x="205" y="152"/>
            <a:ext cx="62" cy="51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val="969696"/>
            </a:solidFill>
            <a:miter lim="800000"/>
            <a:headEnd/>
            <a:tailEnd/>
          </a:ln>
        </xdr:spPr>
      </xdr:cxnSp>
    </xdr:grpSp>
    <xdr:clientData/>
  </xdr:twoCellAnchor>
  <xdr:twoCellAnchor>
    <xdr:from>
      <xdr:col>2</xdr:col>
      <xdr:colOff>9525</xdr:colOff>
      <xdr:row>27</xdr:row>
      <xdr:rowOff>85725</xdr:rowOff>
    </xdr:from>
    <xdr:to>
      <xdr:col>3</xdr:col>
      <xdr:colOff>0</xdr:colOff>
      <xdr:row>33</xdr:row>
      <xdr:rowOff>85725</xdr:rowOff>
    </xdr:to>
    <xdr:grpSp>
      <xdr:nvGrpSpPr>
        <xdr:cNvPr id="8" name="Group 51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pSpPr>
          <a:grpSpLocks/>
        </xdr:cNvGrpSpPr>
      </xdr:nvGrpSpPr>
      <xdr:grpSpPr bwMode="auto">
        <a:xfrm>
          <a:off x="1482154" y="4477927"/>
          <a:ext cx="778161" cy="976045"/>
          <a:chOff x="205" y="101"/>
          <a:chExt cx="63" cy="102"/>
        </a:xfrm>
      </xdr:grpSpPr>
      <xdr:cxnSp macro="">
        <xdr:nvCxnSpPr>
          <xdr:cNvPr id="9" name="AutoShape 518">
            <a:extLst>
              <a:ext uri="{FF2B5EF4-FFF2-40B4-BE49-F238E27FC236}">
                <a16:creationId xmlns:a16="http://schemas.microsoft.com/office/drawing/2014/main" id="{00000000-0008-0000-0300-0000090000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205" y="101"/>
            <a:ext cx="63" cy="51"/>
          </a:xfrm>
          <a:prstGeom prst="bentConnector3">
            <a:avLst>
              <a:gd name="adj1" fmla="val 49208"/>
            </a:avLst>
          </a:prstGeom>
          <a:noFill/>
          <a:ln w="9525">
            <a:solidFill>
              <a:srgbClr val="969696"/>
            </a:solidFill>
            <a:miter lim="800000"/>
            <a:headEnd/>
            <a:tailEnd/>
          </a:ln>
        </xdr:spPr>
      </xdr:cxnSp>
      <xdr:cxnSp macro="">
        <xdr:nvCxnSpPr>
          <xdr:cNvPr id="10" name="AutoShape 519">
            <a:extLst>
              <a:ext uri="{FF2B5EF4-FFF2-40B4-BE49-F238E27FC236}">
                <a16:creationId xmlns:a16="http://schemas.microsoft.com/office/drawing/2014/main" id="{00000000-0008-0000-0300-00000A000000}"/>
              </a:ext>
            </a:extLst>
          </xdr:cNvPr>
          <xdr:cNvCxnSpPr>
            <a:cxnSpLocks noChangeShapeType="1"/>
          </xdr:cNvCxnSpPr>
        </xdr:nvCxnSpPr>
        <xdr:spPr bwMode="auto">
          <a:xfrm rot="10800000" flipV="1">
            <a:off x="205" y="152"/>
            <a:ext cx="62" cy="51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val="969696"/>
            </a:solidFill>
            <a:miter lim="800000"/>
            <a:headEnd/>
            <a:tailEnd/>
          </a:ln>
        </xdr:spPr>
      </xdr:cxnSp>
    </xdr:grpSp>
    <xdr:clientData/>
  </xdr:twoCellAnchor>
  <xdr:twoCellAnchor>
    <xdr:from>
      <xdr:col>2</xdr:col>
      <xdr:colOff>9525</xdr:colOff>
      <xdr:row>39</xdr:row>
      <xdr:rowOff>85725</xdr:rowOff>
    </xdr:from>
    <xdr:to>
      <xdr:col>3</xdr:col>
      <xdr:colOff>0</xdr:colOff>
      <xdr:row>45</xdr:row>
      <xdr:rowOff>85725</xdr:rowOff>
    </xdr:to>
    <xdr:grpSp>
      <xdr:nvGrpSpPr>
        <xdr:cNvPr id="11" name="Group 52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GrpSpPr>
          <a:grpSpLocks/>
        </xdr:cNvGrpSpPr>
      </xdr:nvGrpSpPr>
      <xdr:grpSpPr bwMode="auto">
        <a:xfrm>
          <a:off x="1482154" y="6430017"/>
          <a:ext cx="778161" cy="976045"/>
          <a:chOff x="205" y="101"/>
          <a:chExt cx="63" cy="102"/>
        </a:xfrm>
      </xdr:grpSpPr>
      <xdr:cxnSp macro="">
        <xdr:nvCxnSpPr>
          <xdr:cNvPr id="12" name="AutoShape 521">
            <a:extLst>
              <a:ext uri="{FF2B5EF4-FFF2-40B4-BE49-F238E27FC236}">
                <a16:creationId xmlns:a16="http://schemas.microsoft.com/office/drawing/2014/main" id="{00000000-0008-0000-0300-00000C0000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205" y="101"/>
            <a:ext cx="63" cy="51"/>
          </a:xfrm>
          <a:prstGeom prst="bentConnector3">
            <a:avLst>
              <a:gd name="adj1" fmla="val 49208"/>
            </a:avLst>
          </a:prstGeom>
          <a:noFill/>
          <a:ln w="9525">
            <a:solidFill>
              <a:srgbClr val="969696"/>
            </a:solidFill>
            <a:miter lim="800000"/>
            <a:headEnd/>
            <a:tailEnd/>
          </a:ln>
        </xdr:spPr>
      </xdr:cxnSp>
      <xdr:cxnSp macro="">
        <xdr:nvCxnSpPr>
          <xdr:cNvPr id="13" name="AutoShape 522">
            <a:extLst>
              <a:ext uri="{FF2B5EF4-FFF2-40B4-BE49-F238E27FC236}">
                <a16:creationId xmlns:a16="http://schemas.microsoft.com/office/drawing/2014/main" id="{00000000-0008-0000-0300-00000D000000}"/>
              </a:ext>
            </a:extLst>
          </xdr:cNvPr>
          <xdr:cNvCxnSpPr>
            <a:cxnSpLocks noChangeShapeType="1"/>
          </xdr:cNvCxnSpPr>
        </xdr:nvCxnSpPr>
        <xdr:spPr bwMode="auto">
          <a:xfrm rot="10800000" flipV="1">
            <a:off x="205" y="152"/>
            <a:ext cx="62" cy="51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val="969696"/>
            </a:solidFill>
            <a:miter lim="800000"/>
            <a:headEnd/>
            <a:tailEnd/>
          </a:ln>
        </xdr:spPr>
      </xdr:cxnSp>
    </xdr:grpSp>
    <xdr:clientData/>
  </xdr:twoCellAnchor>
  <xdr:twoCellAnchor>
    <xdr:from>
      <xdr:col>18</xdr:col>
      <xdr:colOff>19050</xdr:colOff>
      <xdr:row>6</xdr:row>
      <xdr:rowOff>95250</xdr:rowOff>
    </xdr:from>
    <xdr:to>
      <xdr:col>19</xdr:col>
      <xdr:colOff>0</xdr:colOff>
      <xdr:row>18</xdr:row>
      <xdr:rowOff>95250</xdr:rowOff>
    </xdr:to>
    <xdr:grpSp>
      <xdr:nvGrpSpPr>
        <xdr:cNvPr id="14" name="Group 660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GrpSpPr>
          <a:grpSpLocks/>
        </xdr:cNvGrpSpPr>
      </xdr:nvGrpSpPr>
      <xdr:grpSpPr bwMode="auto">
        <a:xfrm>
          <a:off x="12356601" y="1071295"/>
          <a:ext cx="768635" cy="1952090"/>
          <a:chOff x="859" y="153"/>
          <a:chExt cx="62" cy="204"/>
        </a:xfrm>
      </xdr:grpSpPr>
      <xdr:cxnSp macro="">
        <xdr:nvCxnSpPr>
          <xdr:cNvPr id="15" name="AutoShape 661">
            <a:extLst>
              <a:ext uri="{FF2B5EF4-FFF2-40B4-BE49-F238E27FC236}">
                <a16:creationId xmlns:a16="http://schemas.microsoft.com/office/drawing/2014/main" id="{00000000-0008-0000-0300-00000F000000}"/>
              </a:ext>
            </a:extLst>
          </xdr:cNvPr>
          <xdr:cNvCxnSpPr>
            <a:cxnSpLocks noChangeShapeType="1"/>
          </xdr:cNvCxnSpPr>
        </xdr:nvCxnSpPr>
        <xdr:spPr bwMode="auto">
          <a:xfrm rot="5400000">
            <a:off x="856" y="187"/>
            <a:ext cx="100" cy="31"/>
          </a:xfrm>
          <a:prstGeom prst="bentConnector3">
            <a:avLst>
              <a:gd name="adj1" fmla="val -5"/>
            </a:avLst>
          </a:prstGeom>
          <a:noFill/>
          <a:ln w="9525">
            <a:solidFill>
              <a:srgbClr val="969696"/>
            </a:solidFill>
            <a:miter lim="800000"/>
            <a:headEnd/>
            <a:tailEnd/>
          </a:ln>
        </xdr:spPr>
      </xdr:cxnSp>
      <xdr:cxnSp macro="">
        <xdr:nvCxnSpPr>
          <xdr:cNvPr id="16" name="AutoShape 662">
            <a:extLst>
              <a:ext uri="{FF2B5EF4-FFF2-40B4-BE49-F238E27FC236}">
                <a16:creationId xmlns:a16="http://schemas.microsoft.com/office/drawing/2014/main" id="{00000000-0008-0000-0300-000010000000}"/>
              </a:ext>
            </a:extLst>
          </xdr:cNvPr>
          <xdr:cNvCxnSpPr>
            <a:cxnSpLocks noChangeShapeType="1"/>
          </xdr:cNvCxnSpPr>
        </xdr:nvCxnSpPr>
        <xdr:spPr bwMode="auto">
          <a:xfrm rot="5400000" flipH="1">
            <a:off x="854" y="289"/>
            <a:ext cx="104" cy="31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val="969696"/>
            </a:solidFill>
            <a:miter lim="800000"/>
            <a:headEnd/>
            <a:tailEnd/>
          </a:ln>
        </xdr:spPr>
      </xdr:cxnSp>
      <xdr:cxnSp macro="">
        <xdr:nvCxnSpPr>
          <xdr:cNvPr id="17" name="AutoShape 663">
            <a:extLst>
              <a:ext uri="{FF2B5EF4-FFF2-40B4-BE49-F238E27FC236}">
                <a16:creationId xmlns:a16="http://schemas.microsoft.com/office/drawing/2014/main" id="{00000000-0008-0000-0300-000011000000}"/>
              </a:ext>
            </a:extLst>
          </xdr:cNvPr>
          <xdr:cNvCxnSpPr>
            <a:cxnSpLocks noChangeShapeType="1"/>
          </xdr:cNvCxnSpPr>
        </xdr:nvCxnSpPr>
        <xdr:spPr bwMode="auto">
          <a:xfrm flipH="1">
            <a:off x="859" y="254"/>
            <a:ext cx="31" cy="0"/>
          </a:xfrm>
          <a:prstGeom prst="straightConnector1">
            <a:avLst/>
          </a:prstGeom>
          <a:noFill/>
          <a:ln w="9525">
            <a:solidFill>
              <a:srgbClr val="969696"/>
            </a:solidFill>
            <a:round/>
            <a:headEnd/>
            <a:tailEnd/>
          </a:ln>
        </xdr:spPr>
      </xdr:cxnSp>
    </xdr:grpSp>
    <xdr:clientData/>
  </xdr:twoCellAnchor>
  <xdr:twoCellAnchor>
    <xdr:from>
      <xdr:col>18</xdr:col>
      <xdr:colOff>19050</xdr:colOff>
      <xdr:row>30</xdr:row>
      <xdr:rowOff>95250</xdr:rowOff>
    </xdr:from>
    <xdr:to>
      <xdr:col>19</xdr:col>
      <xdr:colOff>0</xdr:colOff>
      <xdr:row>42</xdr:row>
      <xdr:rowOff>95250</xdr:rowOff>
    </xdr:to>
    <xdr:grpSp>
      <xdr:nvGrpSpPr>
        <xdr:cNvPr id="18" name="Group 664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GrpSpPr>
          <a:grpSpLocks/>
        </xdr:cNvGrpSpPr>
      </xdr:nvGrpSpPr>
      <xdr:grpSpPr bwMode="auto">
        <a:xfrm>
          <a:off x="12356601" y="4975475"/>
          <a:ext cx="768635" cy="1952090"/>
          <a:chOff x="859" y="153"/>
          <a:chExt cx="62" cy="204"/>
        </a:xfrm>
      </xdr:grpSpPr>
      <xdr:cxnSp macro="">
        <xdr:nvCxnSpPr>
          <xdr:cNvPr id="19" name="AutoShape 665">
            <a:extLst>
              <a:ext uri="{FF2B5EF4-FFF2-40B4-BE49-F238E27FC236}">
                <a16:creationId xmlns:a16="http://schemas.microsoft.com/office/drawing/2014/main" id="{00000000-0008-0000-0300-000013000000}"/>
              </a:ext>
            </a:extLst>
          </xdr:cNvPr>
          <xdr:cNvCxnSpPr>
            <a:cxnSpLocks noChangeShapeType="1"/>
          </xdr:cNvCxnSpPr>
        </xdr:nvCxnSpPr>
        <xdr:spPr bwMode="auto">
          <a:xfrm rot="5400000">
            <a:off x="856" y="187"/>
            <a:ext cx="100" cy="31"/>
          </a:xfrm>
          <a:prstGeom prst="bentConnector3">
            <a:avLst>
              <a:gd name="adj1" fmla="val -5"/>
            </a:avLst>
          </a:prstGeom>
          <a:noFill/>
          <a:ln w="9525">
            <a:solidFill>
              <a:srgbClr val="969696"/>
            </a:solidFill>
            <a:miter lim="800000"/>
            <a:headEnd/>
            <a:tailEnd/>
          </a:ln>
        </xdr:spPr>
      </xdr:cxnSp>
      <xdr:cxnSp macro="">
        <xdr:nvCxnSpPr>
          <xdr:cNvPr id="20" name="AutoShape 666">
            <a:extLst>
              <a:ext uri="{FF2B5EF4-FFF2-40B4-BE49-F238E27FC236}">
                <a16:creationId xmlns:a16="http://schemas.microsoft.com/office/drawing/2014/main" id="{00000000-0008-0000-0300-000014000000}"/>
              </a:ext>
            </a:extLst>
          </xdr:cNvPr>
          <xdr:cNvCxnSpPr>
            <a:cxnSpLocks noChangeShapeType="1"/>
          </xdr:cNvCxnSpPr>
        </xdr:nvCxnSpPr>
        <xdr:spPr bwMode="auto">
          <a:xfrm rot="5400000" flipH="1">
            <a:off x="854" y="289"/>
            <a:ext cx="104" cy="31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val="969696"/>
            </a:solidFill>
            <a:miter lim="800000"/>
            <a:headEnd/>
            <a:tailEnd/>
          </a:ln>
        </xdr:spPr>
      </xdr:cxnSp>
      <xdr:cxnSp macro="">
        <xdr:nvCxnSpPr>
          <xdr:cNvPr id="21" name="AutoShape 667">
            <a:extLst>
              <a:ext uri="{FF2B5EF4-FFF2-40B4-BE49-F238E27FC236}">
                <a16:creationId xmlns:a16="http://schemas.microsoft.com/office/drawing/2014/main" id="{00000000-0008-0000-0300-000015000000}"/>
              </a:ext>
            </a:extLst>
          </xdr:cNvPr>
          <xdr:cNvCxnSpPr>
            <a:cxnSpLocks noChangeShapeType="1"/>
          </xdr:cNvCxnSpPr>
        </xdr:nvCxnSpPr>
        <xdr:spPr bwMode="auto">
          <a:xfrm flipH="1">
            <a:off x="859" y="254"/>
            <a:ext cx="31" cy="0"/>
          </a:xfrm>
          <a:prstGeom prst="straightConnector1">
            <a:avLst/>
          </a:prstGeom>
          <a:noFill/>
          <a:ln w="9525">
            <a:solidFill>
              <a:srgbClr val="969696"/>
            </a:solidFill>
            <a:round/>
            <a:headEnd/>
            <a:tailEnd/>
          </a:ln>
        </xdr:spPr>
      </xdr:cxnSp>
    </xdr:grpSp>
    <xdr:clientData/>
  </xdr:twoCellAnchor>
  <xdr:twoCellAnchor>
    <xdr:from>
      <xdr:col>21</xdr:col>
      <xdr:colOff>9525</xdr:colOff>
      <xdr:row>3</xdr:row>
      <xdr:rowOff>85725</xdr:rowOff>
    </xdr:from>
    <xdr:to>
      <xdr:col>22</xdr:col>
      <xdr:colOff>0</xdr:colOff>
      <xdr:row>9</xdr:row>
      <xdr:rowOff>85725</xdr:rowOff>
    </xdr:to>
    <xdr:grpSp>
      <xdr:nvGrpSpPr>
        <xdr:cNvPr id="22" name="Group 695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GrpSpPr>
          <a:grpSpLocks/>
        </xdr:cNvGrpSpPr>
      </xdr:nvGrpSpPr>
      <xdr:grpSpPr bwMode="auto">
        <a:xfrm>
          <a:off x="14607390" y="573747"/>
          <a:ext cx="778161" cy="976045"/>
          <a:chOff x="986" y="101"/>
          <a:chExt cx="63" cy="102"/>
        </a:xfrm>
      </xdr:grpSpPr>
      <xdr:cxnSp macro="">
        <xdr:nvCxnSpPr>
          <xdr:cNvPr id="23" name="AutoShape 696">
            <a:extLst>
              <a:ext uri="{FF2B5EF4-FFF2-40B4-BE49-F238E27FC236}">
                <a16:creationId xmlns:a16="http://schemas.microsoft.com/office/drawing/2014/main" id="{00000000-0008-0000-0300-000017000000}"/>
              </a:ext>
            </a:extLst>
          </xdr:cNvPr>
          <xdr:cNvCxnSpPr>
            <a:cxnSpLocks noChangeShapeType="1"/>
          </xdr:cNvCxnSpPr>
        </xdr:nvCxnSpPr>
        <xdr:spPr bwMode="auto">
          <a:xfrm rot="10800000" flipV="1">
            <a:off x="986" y="101"/>
            <a:ext cx="63" cy="52"/>
          </a:xfrm>
          <a:prstGeom prst="bentConnector3">
            <a:avLst>
              <a:gd name="adj1" fmla="val 49204"/>
            </a:avLst>
          </a:prstGeom>
          <a:noFill/>
          <a:ln w="9525">
            <a:solidFill>
              <a:srgbClr val="969696"/>
            </a:solidFill>
            <a:miter lim="800000"/>
            <a:headEnd/>
            <a:tailEnd/>
          </a:ln>
        </xdr:spPr>
      </xdr:cxnSp>
      <xdr:cxnSp macro="">
        <xdr:nvCxnSpPr>
          <xdr:cNvPr id="24" name="AutoShape 697">
            <a:extLst>
              <a:ext uri="{FF2B5EF4-FFF2-40B4-BE49-F238E27FC236}">
                <a16:creationId xmlns:a16="http://schemas.microsoft.com/office/drawing/2014/main" id="{00000000-0008-0000-0300-0000180000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988" y="153"/>
            <a:ext cx="61" cy="50"/>
          </a:xfrm>
          <a:prstGeom prst="bentConnector3">
            <a:avLst>
              <a:gd name="adj1" fmla="val 49181"/>
            </a:avLst>
          </a:prstGeom>
          <a:noFill/>
          <a:ln w="9525">
            <a:solidFill>
              <a:srgbClr val="969696"/>
            </a:solidFill>
            <a:miter lim="800000"/>
            <a:headEnd/>
            <a:tailEnd/>
          </a:ln>
        </xdr:spPr>
      </xdr:cxnSp>
    </xdr:grpSp>
    <xdr:clientData/>
  </xdr:twoCellAnchor>
  <xdr:twoCellAnchor>
    <xdr:from>
      <xdr:col>21</xdr:col>
      <xdr:colOff>9525</xdr:colOff>
      <xdr:row>15</xdr:row>
      <xdr:rowOff>85725</xdr:rowOff>
    </xdr:from>
    <xdr:to>
      <xdr:col>22</xdr:col>
      <xdr:colOff>0</xdr:colOff>
      <xdr:row>21</xdr:row>
      <xdr:rowOff>85725</xdr:rowOff>
    </xdr:to>
    <xdr:grpSp>
      <xdr:nvGrpSpPr>
        <xdr:cNvPr id="25" name="Group 698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GrpSpPr>
          <a:grpSpLocks/>
        </xdr:cNvGrpSpPr>
      </xdr:nvGrpSpPr>
      <xdr:grpSpPr bwMode="auto">
        <a:xfrm>
          <a:off x="14607390" y="2525837"/>
          <a:ext cx="778161" cy="976045"/>
          <a:chOff x="986" y="101"/>
          <a:chExt cx="63" cy="102"/>
        </a:xfrm>
      </xdr:grpSpPr>
      <xdr:cxnSp macro="">
        <xdr:nvCxnSpPr>
          <xdr:cNvPr id="26" name="AutoShape 699">
            <a:extLst>
              <a:ext uri="{FF2B5EF4-FFF2-40B4-BE49-F238E27FC236}">
                <a16:creationId xmlns:a16="http://schemas.microsoft.com/office/drawing/2014/main" id="{00000000-0008-0000-0300-00001A000000}"/>
              </a:ext>
            </a:extLst>
          </xdr:cNvPr>
          <xdr:cNvCxnSpPr>
            <a:cxnSpLocks noChangeShapeType="1"/>
          </xdr:cNvCxnSpPr>
        </xdr:nvCxnSpPr>
        <xdr:spPr bwMode="auto">
          <a:xfrm rot="10800000" flipV="1">
            <a:off x="986" y="101"/>
            <a:ext cx="63" cy="52"/>
          </a:xfrm>
          <a:prstGeom prst="bentConnector3">
            <a:avLst>
              <a:gd name="adj1" fmla="val 49204"/>
            </a:avLst>
          </a:prstGeom>
          <a:noFill/>
          <a:ln w="9525">
            <a:solidFill>
              <a:srgbClr val="969696"/>
            </a:solidFill>
            <a:miter lim="800000"/>
            <a:headEnd/>
            <a:tailEnd/>
          </a:ln>
        </xdr:spPr>
      </xdr:cxnSp>
      <xdr:cxnSp macro="">
        <xdr:nvCxnSpPr>
          <xdr:cNvPr id="27" name="AutoShape 700">
            <a:extLst>
              <a:ext uri="{FF2B5EF4-FFF2-40B4-BE49-F238E27FC236}">
                <a16:creationId xmlns:a16="http://schemas.microsoft.com/office/drawing/2014/main" id="{00000000-0008-0000-0300-00001B0000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988" y="153"/>
            <a:ext cx="61" cy="50"/>
          </a:xfrm>
          <a:prstGeom prst="bentConnector3">
            <a:avLst>
              <a:gd name="adj1" fmla="val 49181"/>
            </a:avLst>
          </a:prstGeom>
          <a:noFill/>
          <a:ln w="9525">
            <a:solidFill>
              <a:srgbClr val="969696"/>
            </a:solidFill>
            <a:miter lim="800000"/>
            <a:headEnd/>
            <a:tailEnd/>
          </a:ln>
        </xdr:spPr>
      </xdr:cxnSp>
    </xdr:grpSp>
    <xdr:clientData/>
  </xdr:twoCellAnchor>
  <xdr:twoCellAnchor>
    <xdr:from>
      <xdr:col>21</xdr:col>
      <xdr:colOff>73738</xdr:colOff>
      <xdr:row>27</xdr:row>
      <xdr:rowOff>96427</xdr:rowOff>
    </xdr:from>
    <xdr:to>
      <xdr:col>22</xdr:col>
      <xdr:colOff>64213</xdr:colOff>
      <xdr:row>33</xdr:row>
      <xdr:rowOff>96427</xdr:rowOff>
    </xdr:to>
    <xdr:grpSp>
      <xdr:nvGrpSpPr>
        <xdr:cNvPr id="28" name="Group 701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GrpSpPr>
          <a:grpSpLocks/>
        </xdr:cNvGrpSpPr>
      </xdr:nvGrpSpPr>
      <xdr:grpSpPr bwMode="auto">
        <a:xfrm>
          <a:off x="14671603" y="4488629"/>
          <a:ext cx="778161" cy="976045"/>
          <a:chOff x="986" y="101"/>
          <a:chExt cx="63" cy="102"/>
        </a:xfrm>
      </xdr:grpSpPr>
      <xdr:cxnSp macro="">
        <xdr:nvCxnSpPr>
          <xdr:cNvPr id="29" name="AutoShape 702">
            <a:extLst>
              <a:ext uri="{FF2B5EF4-FFF2-40B4-BE49-F238E27FC236}">
                <a16:creationId xmlns:a16="http://schemas.microsoft.com/office/drawing/2014/main" id="{00000000-0008-0000-0300-00001D000000}"/>
              </a:ext>
            </a:extLst>
          </xdr:cNvPr>
          <xdr:cNvCxnSpPr>
            <a:cxnSpLocks noChangeShapeType="1"/>
          </xdr:cNvCxnSpPr>
        </xdr:nvCxnSpPr>
        <xdr:spPr bwMode="auto">
          <a:xfrm rot="10800000" flipV="1">
            <a:off x="986" y="101"/>
            <a:ext cx="63" cy="52"/>
          </a:xfrm>
          <a:prstGeom prst="bentConnector3">
            <a:avLst>
              <a:gd name="adj1" fmla="val 49204"/>
            </a:avLst>
          </a:prstGeom>
          <a:noFill/>
          <a:ln w="9525">
            <a:solidFill>
              <a:srgbClr val="969696"/>
            </a:solidFill>
            <a:miter lim="800000"/>
            <a:headEnd/>
            <a:tailEnd/>
          </a:ln>
        </xdr:spPr>
      </xdr:cxnSp>
      <xdr:cxnSp macro="">
        <xdr:nvCxnSpPr>
          <xdr:cNvPr id="30" name="AutoShape 703">
            <a:extLst>
              <a:ext uri="{FF2B5EF4-FFF2-40B4-BE49-F238E27FC236}">
                <a16:creationId xmlns:a16="http://schemas.microsoft.com/office/drawing/2014/main" id="{00000000-0008-0000-0300-00001E0000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988" y="153"/>
            <a:ext cx="61" cy="50"/>
          </a:xfrm>
          <a:prstGeom prst="bentConnector3">
            <a:avLst>
              <a:gd name="adj1" fmla="val 49181"/>
            </a:avLst>
          </a:prstGeom>
          <a:noFill/>
          <a:ln w="9525">
            <a:solidFill>
              <a:srgbClr val="969696"/>
            </a:solidFill>
            <a:miter lim="800000"/>
            <a:headEnd/>
            <a:tailEnd/>
          </a:ln>
        </xdr:spPr>
      </xdr:cxnSp>
    </xdr:grpSp>
    <xdr:clientData/>
  </xdr:twoCellAnchor>
  <xdr:twoCellAnchor>
    <xdr:from>
      <xdr:col>21</xdr:col>
      <xdr:colOff>9525</xdr:colOff>
      <xdr:row>39</xdr:row>
      <xdr:rowOff>85725</xdr:rowOff>
    </xdr:from>
    <xdr:to>
      <xdr:col>22</xdr:col>
      <xdr:colOff>0</xdr:colOff>
      <xdr:row>45</xdr:row>
      <xdr:rowOff>85725</xdr:rowOff>
    </xdr:to>
    <xdr:grpSp>
      <xdr:nvGrpSpPr>
        <xdr:cNvPr id="31" name="Group 704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GrpSpPr>
          <a:grpSpLocks/>
        </xdr:cNvGrpSpPr>
      </xdr:nvGrpSpPr>
      <xdr:grpSpPr bwMode="auto">
        <a:xfrm>
          <a:off x="14607390" y="6430017"/>
          <a:ext cx="778161" cy="976045"/>
          <a:chOff x="986" y="101"/>
          <a:chExt cx="63" cy="102"/>
        </a:xfrm>
      </xdr:grpSpPr>
      <xdr:cxnSp macro="">
        <xdr:nvCxnSpPr>
          <xdr:cNvPr id="32" name="AutoShape 705">
            <a:extLst>
              <a:ext uri="{FF2B5EF4-FFF2-40B4-BE49-F238E27FC236}">
                <a16:creationId xmlns:a16="http://schemas.microsoft.com/office/drawing/2014/main" id="{00000000-0008-0000-0300-000020000000}"/>
              </a:ext>
            </a:extLst>
          </xdr:cNvPr>
          <xdr:cNvCxnSpPr>
            <a:cxnSpLocks noChangeShapeType="1"/>
          </xdr:cNvCxnSpPr>
        </xdr:nvCxnSpPr>
        <xdr:spPr bwMode="auto">
          <a:xfrm rot="10800000" flipV="1">
            <a:off x="986" y="101"/>
            <a:ext cx="63" cy="52"/>
          </a:xfrm>
          <a:prstGeom prst="bentConnector3">
            <a:avLst>
              <a:gd name="adj1" fmla="val 49204"/>
            </a:avLst>
          </a:prstGeom>
          <a:noFill/>
          <a:ln w="9525">
            <a:solidFill>
              <a:srgbClr val="000000"/>
            </a:solidFill>
            <a:miter lim="800000"/>
            <a:headEnd/>
            <a:tailEnd/>
          </a:ln>
        </xdr:spPr>
      </xdr:cxnSp>
      <xdr:cxnSp macro="">
        <xdr:nvCxnSpPr>
          <xdr:cNvPr id="33" name="AutoShape 706">
            <a:extLst>
              <a:ext uri="{FF2B5EF4-FFF2-40B4-BE49-F238E27FC236}">
                <a16:creationId xmlns:a16="http://schemas.microsoft.com/office/drawing/2014/main" id="{00000000-0008-0000-0300-0000210000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988" y="153"/>
            <a:ext cx="61" cy="50"/>
          </a:xfrm>
          <a:prstGeom prst="bentConnector3">
            <a:avLst>
              <a:gd name="adj1" fmla="val 49181"/>
            </a:avLst>
          </a:prstGeom>
          <a:noFill/>
          <a:ln w="9525">
            <a:solidFill>
              <a:srgbClr val="000000"/>
            </a:solidFill>
            <a:miter lim="800000"/>
            <a:headEnd/>
            <a:tailEnd/>
          </a:ln>
        </xdr:spPr>
      </xdr:cxnSp>
    </xdr:grpSp>
    <xdr:clientData/>
  </xdr:twoCellAnchor>
  <xdr:twoCellAnchor>
    <xdr:from>
      <xdr:col>21</xdr:col>
      <xdr:colOff>9525</xdr:colOff>
      <xdr:row>39</xdr:row>
      <xdr:rowOff>85725</xdr:rowOff>
    </xdr:from>
    <xdr:to>
      <xdr:col>22</xdr:col>
      <xdr:colOff>0</xdr:colOff>
      <xdr:row>45</xdr:row>
      <xdr:rowOff>85725</xdr:rowOff>
    </xdr:to>
    <xdr:grpSp>
      <xdr:nvGrpSpPr>
        <xdr:cNvPr id="34" name="Group 749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GrpSpPr>
          <a:grpSpLocks/>
        </xdr:cNvGrpSpPr>
      </xdr:nvGrpSpPr>
      <xdr:grpSpPr bwMode="auto">
        <a:xfrm>
          <a:off x="14607390" y="6430017"/>
          <a:ext cx="778161" cy="976045"/>
          <a:chOff x="986" y="101"/>
          <a:chExt cx="63" cy="102"/>
        </a:xfrm>
      </xdr:grpSpPr>
      <xdr:cxnSp macro="">
        <xdr:nvCxnSpPr>
          <xdr:cNvPr id="35" name="AutoShape 750">
            <a:extLst>
              <a:ext uri="{FF2B5EF4-FFF2-40B4-BE49-F238E27FC236}">
                <a16:creationId xmlns:a16="http://schemas.microsoft.com/office/drawing/2014/main" id="{00000000-0008-0000-0300-000023000000}"/>
              </a:ext>
            </a:extLst>
          </xdr:cNvPr>
          <xdr:cNvCxnSpPr>
            <a:cxnSpLocks noChangeShapeType="1"/>
          </xdr:cNvCxnSpPr>
        </xdr:nvCxnSpPr>
        <xdr:spPr bwMode="auto">
          <a:xfrm rot="10800000" flipV="1">
            <a:off x="986" y="101"/>
            <a:ext cx="63" cy="52"/>
          </a:xfrm>
          <a:prstGeom prst="bentConnector3">
            <a:avLst>
              <a:gd name="adj1" fmla="val 49204"/>
            </a:avLst>
          </a:prstGeom>
          <a:noFill/>
          <a:ln w="9525">
            <a:solidFill>
              <a:srgbClr val="969696"/>
            </a:solidFill>
            <a:miter lim="800000"/>
            <a:headEnd/>
            <a:tailEnd/>
          </a:ln>
        </xdr:spPr>
      </xdr:cxnSp>
      <xdr:cxnSp macro="">
        <xdr:nvCxnSpPr>
          <xdr:cNvPr id="36" name="AutoShape 751">
            <a:extLst>
              <a:ext uri="{FF2B5EF4-FFF2-40B4-BE49-F238E27FC236}">
                <a16:creationId xmlns:a16="http://schemas.microsoft.com/office/drawing/2014/main" id="{00000000-0008-0000-0300-0000240000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988" y="153"/>
            <a:ext cx="61" cy="50"/>
          </a:xfrm>
          <a:prstGeom prst="bentConnector3">
            <a:avLst>
              <a:gd name="adj1" fmla="val 49181"/>
            </a:avLst>
          </a:prstGeom>
          <a:noFill/>
          <a:ln w="9525">
            <a:solidFill>
              <a:srgbClr val="969696"/>
            </a:solidFill>
            <a:miter lim="800000"/>
            <a:headEnd/>
            <a:tailEnd/>
          </a:ln>
        </xdr:spPr>
      </xdr:cxnSp>
    </xdr:grpSp>
    <xdr:clientData/>
  </xdr:twoCellAnchor>
  <xdr:twoCellAnchor>
    <xdr:from>
      <xdr:col>5</xdr:col>
      <xdr:colOff>9525</xdr:colOff>
      <xdr:row>6</xdr:row>
      <xdr:rowOff>76200</xdr:rowOff>
    </xdr:from>
    <xdr:to>
      <xdr:col>6</xdr:col>
      <xdr:colOff>0</xdr:colOff>
      <xdr:row>18</xdr:row>
      <xdr:rowOff>95250</xdr:rowOff>
    </xdr:to>
    <xdr:grpSp>
      <xdr:nvGrpSpPr>
        <xdr:cNvPr id="37" name="Group 466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GrpSpPr>
          <a:grpSpLocks/>
        </xdr:cNvGrpSpPr>
      </xdr:nvGrpSpPr>
      <xdr:grpSpPr bwMode="auto">
        <a:xfrm>
          <a:off x="3742469" y="1052245"/>
          <a:ext cx="778160" cy="1971140"/>
          <a:chOff x="205" y="101"/>
          <a:chExt cx="63" cy="102"/>
        </a:xfrm>
      </xdr:grpSpPr>
      <xdr:cxnSp macro="">
        <xdr:nvCxnSpPr>
          <xdr:cNvPr id="38" name="AutoShape 196">
            <a:extLst>
              <a:ext uri="{FF2B5EF4-FFF2-40B4-BE49-F238E27FC236}">
                <a16:creationId xmlns:a16="http://schemas.microsoft.com/office/drawing/2014/main" id="{00000000-0008-0000-0300-0000260000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205" y="101"/>
            <a:ext cx="63" cy="51"/>
          </a:xfrm>
          <a:prstGeom prst="bentConnector3">
            <a:avLst>
              <a:gd name="adj1" fmla="val 49208"/>
            </a:avLst>
          </a:prstGeom>
          <a:noFill/>
          <a:ln w="9525">
            <a:solidFill>
              <a:srgbClr val="969696"/>
            </a:solidFill>
            <a:miter lim="800000"/>
            <a:headEnd/>
            <a:tailEnd/>
          </a:ln>
        </xdr:spPr>
      </xdr:cxnSp>
      <xdr:cxnSp macro="">
        <xdr:nvCxnSpPr>
          <xdr:cNvPr id="39" name="AutoShape 197">
            <a:extLst>
              <a:ext uri="{FF2B5EF4-FFF2-40B4-BE49-F238E27FC236}">
                <a16:creationId xmlns:a16="http://schemas.microsoft.com/office/drawing/2014/main" id="{00000000-0008-0000-0300-000027000000}"/>
              </a:ext>
            </a:extLst>
          </xdr:cNvPr>
          <xdr:cNvCxnSpPr>
            <a:cxnSpLocks noChangeShapeType="1"/>
          </xdr:cNvCxnSpPr>
        </xdr:nvCxnSpPr>
        <xdr:spPr bwMode="auto">
          <a:xfrm rot="10800000" flipV="1">
            <a:off x="205" y="152"/>
            <a:ext cx="62" cy="51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val="969696"/>
            </a:solidFill>
            <a:miter lim="800000"/>
            <a:headEnd/>
            <a:tailEnd/>
          </a:ln>
        </xdr:spPr>
      </xdr:cxnSp>
    </xdr:grpSp>
    <xdr:clientData/>
  </xdr:twoCellAnchor>
  <xdr:twoCellAnchor>
    <xdr:from>
      <xdr:col>5</xdr:col>
      <xdr:colOff>0</xdr:colOff>
      <xdr:row>30</xdr:row>
      <xdr:rowOff>95250</xdr:rowOff>
    </xdr:from>
    <xdr:to>
      <xdr:col>5</xdr:col>
      <xdr:colOff>752475</xdr:colOff>
      <xdr:row>42</xdr:row>
      <xdr:rowOff>76200</xdr:rowOff>
    </xdr:to>
    <xdr:grpSp>
      <xdr:nvGrpSpPr>
        <xdr:cNvPr id="40" name="Group 466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GrpSpPr>
          <a:grpSpLocks/>
        </xdr:cNvGrpSpPr>
      </xdr:nvGrpSpPr>
      <xdr:grpSpPr bwMode="auto">
        <a:xfrm>
          <a:off x="3732944" y="4975475"/>
          <a:ext cx="752475" cy="1933040"/>
          <a:chOff x="205" y="101"/>
          <a:chExt cx="63" cy="102"/>
        </a:xfrm>
      </xdr:grpSpPr>
      <xdr:cxnSp macro="">
        <xdr:nvCxnSpPr>
          <xdr:cNvPr id="41" name="AutoShape 196">
            <a:extLst>
              <a:ext uri="{FF2B5EF4-FFF2-40B4-BE49-F238E27FC236}">
                <a16:creationId xmlns:a16="http://schemas.microsoft.com/office/drawing/2014/main" id="{00000000-0008-0000-0300-0000290000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205" y="101"/>
            <a:ext cx="63" cy="51"/>
          </a:xfrm>
          <a:prstGeom prst="bentConnector3">
            <a:avLst>
              <a:gd name="adj1" fmla="val 49208"/>
            </a:avLst>
          </a:prstGeom>
          <a:noFill/>
          <a:ln w="9525">
            <a:solidFill>
              <a:srgbClr val="969696"/>
            </a:solidFill>
            <a:miter lim="800000"/>
            <a:headEnd/>
            <a:tailEnd/>
          </a:ln>
        </xdr:spPr>
      </xdr:cxnSp>
      <xdr:cxnSp macro="">
        <xdr:nvCxnSpPr>
          <xdr:cNvPr id="42" name="AutoShape 197">
            <a:extLst>
              <a:ext uri="{FF2B5EF4-FFF2-40B4-BE49-F238E27FC236}">
                <a16:creationId xmlns:a16="http://schemas.microsoft.com/office/drawing/2014/main" id="{00000000-0008-0000-0300-00002A000000}"/>
              </a:ext>
            </a:extLst>
          </xdr:cNvPr>
          <xdr:cNvCxnSpPr>
            <a:cxnSpLocks noChangeShapeType="1"/>
          </xdr:cNvCxnSpPr>
        </xdr:nvCxnSpPr>
        <xdr:spPr bwMode="auto">
          <a:xfrm rot="10800000" flipV="1">
            <a:off x="205" y="152"/>
            <a:ext cx="62" cy="51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val="969696"/>
            </a:solidFill>
            <a:miter lim="800000"/>
            <a:headEnd/>
            <a:tailEnd/>
          </a:ln>
        </xdr:spPr>
      </xdr:cxnSp>
    </xdr:grpSp>
    <xdr:clientData/>
  </xdr:twoCellAnchor>
  <xdr:twoCellAnchor>
    <xdr:from>
      <xdr:col>8</xdr:col>
      <xdr:colOff>0</xdr:colOff>
      <xdr:row>12</xdr:row>
      <xdr:rowOff>85725</xdr:rowOff>
    </xdr:from>
    <xdr:to>
      <xdr:col>8</xdr:col>
      <xdr:colOff>752475</xdr:colOff>
      <xdr:row>36</xdr:row>
      <xdr:rowOff>85724</xdr:rowOff>
    </xdr:to>
    <xdr:grpSp>
      <xdr:nvGrpSpPr>
        <xdr:cNvPr id="43" name="Group 466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GrpSpPr>
          <a:grpSpLocks/>
        </xdr:cNvGrpSpPr>
      </xdr:nvGrpSpPr>
      <xdr:grpSpPr bwMode="auto">
        <a:xfrm>
          <a:off x="5993258" y="2037815"/>
          <a:ext cx="752475" cy="3904179"/>
          <a:chOff x="205" y="101"/>
          <a:chExt cx="63" cy="102"/>
        </a:xfrm>
      </xdr:grpSpPr>
      <xdr:cxnSp macro="">
        <xdr:nvCxnSpPr>
          <xdr:cNvPr id="44" name="AutoShape 196">
            <a:extLst>
              <a:ext uri="{FF2B5EF4-FFF2-40B4-BE49-F238E27FC236}">
                <a16:creationId xmlns:a16="http://schemas.microsoft.com/office/drawing/2014/main" id="{00000000-0008-0000-0300-00002C0000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205" y="101"/>
            <a:ext cx="63" cy="51"/>
          </a:xfrm>
          <a:prstGeom prst="bentConnector3">
            <a:avLst>
              <a:gd name="adj1" fmla="val 49208"/>
            </a:avLst>
          </a:prstGeom>
          <a:noFill/>
          <a:ln w="9525">
            <a:solidFill>
              <a:srgbClr val="969696"/>
            </a:solidFill>
            <a:miter lim="800000"/>
            <a:headEnd/>
            <a:tailEnd/>
          </a:ln>
        </xdr:spPr>
      </xdr:cxnSp>
      <xdr:cxnSp macro="">
        <xdr:nvCxnSpPr>
          <xdr:cNvPr id="45" name="AutoShape 197">
            <a:extLst>
              <a:ext uri="{FF2B5EF4-FFF2-40B4-BE49-F238E27FC236}">
                <a16:creationId xmlns:a16="http://schemas.microsoft.com/office/drawing/2014/main" id="{00000000-0008-0000-0300-00002D000000}"/>
              </a:ext>
            </a:extLst>
          </xdr:cNvPr>
          <xdr:cNvCxnSpPr>
            <a:cxnSpLocks noChangeShapeType="1"/>
          </xdr:cNvCxnSpPr>
        </xdr:nvCxnSpPr>
        <xdr:spPr bwMode="auto">
          <a:xfrm rot="10800000" flipV="1">
            <a:off x="205" y="152"/>
            <a:ext cx="62" cy="51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val="969696"/>
            </a:solidFill>
            <a:miter lim="800000"/>
            <a:headEnd/>
            <a:tailEnd/>
          </a:ln>
        </xdr:spPr>
      </xdr:cxnSp>
    </xdr:grpSp>
    <xdr:clientData/>
  </xdr:twoCellAnchor>
  <xdr:twoCellAnchor>
    <xdr:from>
      <xdr:col>15</xdr:col>
      <xdr:colOff>0</xdr:colOff>
      <xdr:row>12</xdr:row>
      <xdr:rowOff>85725</xdr:rowOff>
    </xdr:from>
    <xdr:to>
      <xdr:col>15</xdr:col>
      <xdr:colOff>742950</xdr:colOff>
      <xdr:row>36</xdr:row>
      <xdr:rowOff>95250</xdr:rowOff>
    </xdr:to>
    <xdr:grpSp>
      <xdr:nvGrpSpPr>
        <xdr:cNvPr id="46" name="Group 660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GrpSpPr>
          <a:grpSpLocks/>
        </xdr:cNvGrpSpPr>
      </xdr:nvGrpSpPr>
      <xdr:grpSpPr bwMode="auto">
        <a:xfrm>
          <a:off x="10650876" y="2037815"/>
          <a:ext cx="209550" cy="3913705"/>
          <a:chOff x="859" y="153"/>
          <a:chExt cx="62" cy="204"/>
        </a:xfrm>
      </xdr:grpSpPr>
      <xdr:cxnSp macro="">
        <xdr:nvCxnSpPr>
          <xdr:cNvPr id="47" name="AutoShape 661">
            <a:extLst>
              <a:ext uri="{FF2B5EF4-FFF2-40B4-BE49-F238E27FC236}">
                <a16:creationId xmlns:a16="http://schemas.microsoft.com/office/drawing/2014/main" id="{00000000-0008-0000-0300-00002F000000}"/>
              </a:ext>
            </a:extLst>
          </xdr:cNvPr>
          <xdr:cNvCxnSpPr>
            <a:cxnSpLocks noChangeShapeType="1"/>
          </xdr:cNvCxnSpPr>
        </xdr:nvCxnSpPr>
        <xdr:spPr bwMode="auto">
          <a:xfrm rot="5400000">
            <a:off x="856" y="187"/>
            <a:ext cx="100" cy="31"/>
          </a:xfrm>
          <a:prstGeom prst="bentConnector3">
            <a:avLst>
              <a:gd name="adj1" fmla="val -5"/>
            </a:avLst>
          </a:prstGeom>
          <a:noFill/>
          <a:ln w="9525">
            <a:solidFill>
              <a:srgbClr val="969696"/>
            </a:solidFill>
            <a:miter lim="800000"/>
            <a:headEnd/>
            <a:tailEnd/>
          </a:ln>
        </xdr:spPr>
      </xdr:cxnSp>
      <xdr:cxnSp macro="">
        <xdr:nvCxnSpPr>
          <xdr:cNvPr id="48" name="AutoShape 662">
            <a:extLst>
              <a:ext uri="{FF2B5EF4-FFF2-40B4-BE49-F238E27FC236}">
                <a16:creationId xmlns:a16="http://schemas.microsoft.com/office/drawing/2014/main" id="{00000000-0008-0000-0300-000030000000}"/>
              </a:ext>
            </a:extLst>
          </xdr:cNvPr>
          <xdr:cNvCxnSpPr>
            <a:cxnSpLocks noChangeShapeType="1"/>
          </xdr:cNvCxnSpPr>
        </xdr:nvCxnSpPr>
        <xdr:spPr bwMode="auto">
          <a:xfrm rot="5400000" flipH="1">
            <a:off x="854" y="289"/>
            <a:ext cx="104" cy="31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val="969696"/>
            </a:solidFill>
            <a:miter lim="800000"/>
            <a:headEnd/>
            <a:tailEnd/>
          </a:ln>
        </xdr:spPr>
      </xdr:cxnSp>
      <xdr:cxnSp macro="">
        <xdr:nvCxnSpPr>
          <xdr:cNvPr id="49" name="AutoShape 663">
            <a:extLst>
              <a:ext uri="{FF2B5EF4-FFF2-40B4-BE49-F238E27FC236}">
                <a16:creationId xmlns:a16="http://schemas.microsoft.com/office/drawing/2014/main" id="{00000000-0008-0000-0300-000031000000}"/>
              </a:ext>
            </a:extLst>
          </xdr:cNvPr>
          <xdr:cNvCxnSpPr>
            <a:cxnSpLocks noChangeShapeType="1"/>
          </xdr:cNvCxnSpPr>
        </xdr:nvCxnSpPr>
        <xdr:spPr bwMode="auto">
          <a:xfrm flipH="1">
            <a:off x="859" y="254"/>
            <a:ext cx="31" cy="0"/>
          </a:xfrm>
          <a:prstGeom prst="straightConnector1">
            <a:avLst/>
          </a:prstGeom>
          <a:noFill/>
          <a:ln w="9525">
            <a:solidFill>
              <a:srgbClr val="969696"/>
            </a:solidFill>
            <a:round/>
            <a:headEnd/>
            <a:tailEnd/>
          </a:ln>
        </xdr:spPr>
      </xdr:cxnSp>
    </xdr:grp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26"/>
  <sheetViews>
    <sheetView tabSelected="1" view="pageBreakPreview" topLeftCell="B1" zoomScaleNormal="100" zoomScaleSheetLayoutView="100" workbookViewId="0">
      <selection activeCell="R6" sqref="R6"/>
    </sheetView>
  </sheetViews>
  <sheetFormatPr baseColWidth="10" defaultColWidth="11.44140625" defaultRowHeight="22.8" x14ac:dyDescent="0.4"/>
  <cols>
    <col min="1" max="1" width="5.33203125" style="24" bestFit="1" customWidth="1"/>
    <col min="2" max="2" width="15.44140625" style="25" customWidth="1"/>
    <col min="3" max="3" width="24.44140625" style="26" customWidth="1"/>
    <col min="4" max="4" width="21" style="26" bestFit="1" customWidth="1"/>
    <col min="5" max="5" width="14.33203125" style="58" customWidth="1"/>
    <col min="6" max="6" width="12.44140625" style="48" customWidth="1"/>
    <col min="7" max="7" width="9.77734375" style="48" customWidth="1"/>
    <col min="8" max="8" width="13.6640625" style="48" customWidth="1"/>
    <col min="9" max="9" width="7.33203125" style="48" hidden="1" customWidth="1"/>
    <col min="10" max="11" width="7" style="58" hidden="1" customWidth="1"/>
    <col min="12" max="12" width="7.6640625" style="58" hidden="1" customWidth="1"/>
    <col min="13" max="13" width="11.44140625" style="23" hidden="1" customWidth="1"/>
    <col min="14" max="14" width="15.33203125" style="57" customWidth="1"/>
    <col min="15" max="15" width="15.6640625" style="49" customWidth="1"/>
    <col min="16" max="16" width="13.33203125" style="59" customWidth="1"/>
    <col min="17" max="17" width="0.109375" style="23" hidden="1" customWidth="1"/>
    <col min="18" max="19" width="11.44140625" style="23"/>
    <col min="20" max="20" width="3.6640625" style="23" customWidth="1"/>
    <col min="21" max="16384" width="11.44140625" style="23"/>
  </cols>
  <sheetData>
    <row r="1" spans="1:19" x14ac:dyDescent="0.3">
      <c r="A1" s="82" t="s">
        <v>178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spans="1:19" x14ac:dyDescent="0.3">
      <c r="A2" s="83">
        <v>45172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</row>
    <row r="3" spans="1:19" s="28" customFormat="1" x14ac:dyDescent="0.3">
      <c r="A3" s="24"/>
      <c r="B3" s="25"/>
      <c r="C3" s="26"/>
      <c r="D3" s="26"/>
      <c r="E3" s="23"/>
      <c r="F3" s="27"/>
      <c r="G3" s="27"/>
      <c r="H3" s="27"/>
      <c r="I3" s="27"/>
      <c r="J3" s="23"/>
      <c r="K3" s="23"/>
      <c r="L3" s="23"/>
      <c r="N3" s="26"/>
      <c r="O3" s="29"/>
      <c r="P3" s="26"/>
    </row>
    <row r="4" spans="1:19" s="28" customFormat="1" x14ac:dyDescent="0.3">
      <c r="A4" s="24"/>
      <c r="B4" s="25"/>
      <c r="C4" s="30"/>
      <c r="D4" s="30"/>
      <c r="E4" s="31"/>
      <c r="F4" s="31"/>
      <c r="G4" s="31"/>
      <c r="H4" s="31"/>
      <c r="I4" s="31"/>
      <c r="J4" s="31"/>
      <c r="K4" s="31"/>
      <c r="L4" s="31"/>
      <c r="M4" s="32"/>
      <c r="N4" s="30"/>
      <c r="O4" s="33"/>
      <c r="P4" s="30"/>
      <c r="Q4" s="32"/>
      <c r="R4" s="32"/>
      <c r="S4" s="32"/>
    </row>
    <row r="5" spans="1:19" s="36" customFormat="1" x14ac:dyDescent="0.3">
      <c r="A5" s="24"/>
      <c r="B5" s="30" t="s">
        <v>0</v>
      </c>
      <c r="D5" s="30" t="s">
        <v>292</v>
      </c>
      <c r="E5" s="30"/>
      <c r="F5" s="30"/>
      <c r="G5" s="78" t="s">
        <v>1</v>
      </c>
      <c r="H5" s="78"/>
      <c r="I5" s="78"/>
      <c r="J5" s="78"/>
      <c r="K5" s="78"/>
      <c r="L5" s="78"/>
      <c r="M5" s="78"/>
      <c r="N5" s="78"/>
      <c r="O5" s="78"/>
      <c r="P5" s="78"/>
      <c r="Q5" s="35"/>
      <c r="R5" s="35"/>
      <c r="S5" s="35"/>
    </row>
    <row r="6" spans="1:19" s="28" customFormat="1" x14ac:dyDescent="0.3">
      <c r="A6" s="24"/>
      <c r="B6" s="25"/>
      <c r="C6" s="30"/>
      <c r="D6" s="30"/>
      <c r="E6" s="31"/>
      <c r="F6" s="31"/>
      <c r="G6" s="85"/>
      <c r="H6" s="85"/>
      <c r="I6" s="85"/>
      <c r="J6" s="31"/>
      <c r="K6" s="31"/>
      <c r="L6" s="31"/>
      <c r="M6" s="30"/>
      <c r="N6" s="30"/>
      <c r="O6" s="33"/>
      <c r="P6" s="30"/>
      <c r="Q6" s="32"/>
      <c r="R6" s="32"/>
      <c r="S6" s="32"/>
    </row>
    <row r="7" spans="1:19" s="36" customFormat="1" x14ac:dyDescent="0.4">
      <c r="A7" s="24"/>
      <c r="B7" s="30" t="s">
        <v>2</v>
      </c>
      <c r="D7" s="37" t="s">
        <v>3</v>
      </c>
      <c r="E7" s="78" t="s">
        <v>246</v>
      </c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35"/>
      <c r="R7" s="35"/>
      <c r="S7" s="35"/>
    </row>
    <row r="8" spans="1:19" s="36" customFormat="1" x14ac:dyDescent="0.4">
      <c r="A8" s="24"/>
      <c r="B8" s="25"/>
      <c r="C8" s="35"/>
      <c r="D8" s="37" t="s">
        <v>5</v>
      </c>
      <c r="E8" s="78" t="s">
        <v>247</v>
      </c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35"/>
      <c r="R8" s="35"/>
      <c r="S8" s="35"/>
    </row>
    <row r="9" spans="1:19" s="36" customFormat="1" x14ac:dyDescent="0.4">
      <c r="A9" s="24"/>
      <c r="B9" s="25"/>
      <c r="C9" s="35"/>
      <c r="D9" s="37" t="s">
        <v>5</v>
      </c>
      <c r="E9" s="78" t="s">
        <v>248</v>
      </c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35"/>
      <c r="R9" s="35"/>
      <c r="S9" s="35"/>
    </row>
    <row r="10" spans="1:19" s="36" customFormat="1" x14ac:dyDescent="0.4">
      <c r="A10" s="24"/>
      <c r="B10" s="25"/>
      <c r="C10" s="35"/>
      <c r="D10" s="37" t="s">
        <v>11</v>
      </c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34"/>
      <c r="P10" s="34"/>
      <c r="Q10" s="35"/>
      <c r="R10" s="35"/>
      <c r="S10" s="35"/>
    </row>
    <row r="11" spans="1:19" s="36" customFormat="1" x14ac:dyDescent="0.4">
      <c r="A11" s="24"/>
      <c r="B11" s="25"/>
      <c r="C11" s="35"/>
      <c r="D11" s="37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5"/>
      <c r="R11" s="35"/>
      <c r="S11" s="35"/>
    </row>
    <row r="12" spans="1:19" s="36" customFormat="1" x14ac:dyDescent="0.3">
      <c r="A12" s="24"/>
      <c r="B12" s="30" t="s">
        <v>179</v>
      </c>
      <c r="D12" s="34" t="s">
        <v>8</v>
      </c>
      <c r="E12" s="34">
        <v>12</v>
      </c>
      <c r="F12" s="34" t="s">
        <v>9</v>
      </c>
      <c r="G12" s="38">
        <v>36</v>
      </c>
      <c r="I12" s="38"/>
      <c r="J12" s="39"/>
      <c r="K12" s="38"/>
      <c r="L12" s="38"/>
      <c r="M12" s="38"/>
      <c r="N12" s="38" t="s">
        <v>10</v>
      </c>
      <c r="O12" s="38">
        <f>SUM(G12+E12)</f>
        <v>48</v>
      </c>
      <c r="Q12" s="35"/>
      <c r="R12" s="35"/>
      <c r="S12" s="35"/>
    </row>
    <row r="13" spans="1:19" s="36" customFormat="1" x14ac:dyDescent="0.3">
      <c r="A13" s="24"/>
      <c r="B13" s="25"/>
      <c r="C13" s="30" t="s">
        <v>11</v>
      </c>
      <c r="D13" s="34"/>
      <c r="E13" s="30"/>
      <c r="F13" s="30"/>
      <c r="G13" s="30"/>
      <c r="H13" s="30"/>
      <c r="I13" s="30"/>
      <c r="J13" s="30"/>
      <c r="K13" s="30"/>
      <c r="L13" s="30"/>
      <c r="M13" s="35"/>
      <c r="N13" s="30"/>
      <c r="O13" s="33"/>
      <c r="P13" s="30"/>
      <c r="Q13" s="35"/>
      <c r="R13" s="35"/>
      <c r="S13" s="35"/>
    </row>
    <row r="14" spans="1:19" s="36" customFormat="1" x14ac:dyDescent="0.3">
      <c r="A14" s="24"/>
      <c r="B14" s="30" t="s">
        <v>12</v>
      </c>
      <c r="D14" s="30" t="s">
        <v>291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61"/>
      <c r="Q14" s="61"/>
      <c r="R14" s="61"/>
      <c r="S14" s="61"/>
    </row>
    <row r="15" spans="1:19" s="36" customFormat="1" x14ac:dyDescent="0.3">
      <c r="A15" s="24"/>
      <c r="B15" s="25"/>
      <c r="C15" s="30"/>
      <c r="D15" s="77" t="s">
        <v>11</v>
      </c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</row>
    <row r="16" spans="1:19" s="36" customFormat="1" x14ac:dyDescent="0.3">
      <c r="A16" s="24"/>
      <c r="B16" s="25"/>
      <c r="C16" s="30"/>
      <c r="D16" s="77" t="s">
        <v>11</v>
      </c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</row>
    <row r="17" spans="1:19" s="36" customFormat="1" x14ac:dyDescent="0.3">
      <c r="A17" s="24"/>
      <c r="B17" s="25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5"/>
      <c r="N17" s="30"/>
      <c r="O17" s="33"/>
      <c r="P17" s="30"/>
      <c r="Q17" s="35"/>
      <c r="R17" s="35"/>
      <c r="S17" s="35"/>
    </row>
    <row r="18" spans="1:19" s="36" customFormat="1" x14ac:dyDescent="0.3">
      <c r="A18" s="24"/>
      <c r="B18" s="25"/>
      <c r="D18" s="30"/>
      <c r="E18" s="30"/>
      <c r="F18" s="30"/>
      <c r="G18" s="30"/>
      <c r="H18" s="30"/>
      <c r="I18" s="30"/>
      <c r="J18" s="30"/>
      <c r="K18" s="30"/>
      <c r="L18" s="30"/>
      <c r="M18" s="35"/>
      <c r="N18" s="30"/>
      <c r="O18" s="33"/>
      <c r="P18" s="30"/>
      <c r="Q18" s="35"/>
      <c r="R18" s="35"/>
      <c r="S18" s="35"/>
    </row>
    <row r="19" spans="1:19" s="36" customFormat="1" x14ac:dyDescent="0.3">
      <c r="A19" s="24"/>
      <c r="B19" s="25"/>
      <c r="D19" s="30" t="s">
        <v>13</v>
      </c>
      <c r="E19" s="30" t="s">
        <v>14</v>
      </c>
      <c r="F19" s="30"/>
      <c r="G19" s="30"/>
      <c r="H19" s="30"/>
      <c r="I19" s="30"/>
      <c r="J19" s="30"/>
      <c r="K19" s="30"/>
      <c r="L19" s="30"/>
      <c r="M19" s="35"/>
      <c r="N19" s="30"/>
      <c r="O19" s="33"/>
      <c r="P19" s="30"/>
      <c r="Q19" s="35"/>
      <c r="R19" s="35"/>
      <c r="S19" s="35"/>
    </row>
    <row r="20" spans="1:19" s="36" customFormat="1" x14ac:dyDescent="0.3">
      <c r="A20" s="24"/>
      <c r="B20" s="25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5"/>
      <c r="N20" s="30"/>
      <c r="O20" s="33"/>
      <c r="P20" s="30"/>
      <c r="Q20" s="35"/>
      <c r="R20" s="35"/>
      <c r="S20" s="35"/>
    </row>
    <row r="21" spans="1:19" s="36" customFormat="1" x14ac:dyDescent="0.3">
      <c r="A21" s="24"/>
      <c r="B21" s="25"/>
      <c r="C21" s="40" t="s">
        <v>8</v>
      </c>
      <c r="D21" s="26"/>
      <c r="E21" s="26"/>
      <c r="F21" s="40"/>
      <c r="G21" s="41"/>
      <c r="H21" s="40"/>
      <c r="I21" s="40"/>
      <c r="J21" s="26"/>
      <c r="K21" s="26"/>
      <c r="L21" s="26"/>
      <c r="N21" s="26"/>
      <c r="O21" s="29"/>
      <c r="P21" s="26"/>
    </row>
    <row r="22" spans="1:19" s="36" customFormat="1" x14ac:dyDescent="0.3">
      <c r="A22" s="24"/>
      <c r="B22" s="76" t="s">
        <v>15</v>
      </c>
      <c r="C22" s="80" t="s">
        <v>256</v>
      </c>
      <c r="D22" s="80"/>
      <c r="E22" s="41" t="s">
        <v>66</v>
      </c>
      <c r="F22" s="40"/>
      <c r="G22" s="41"/>
      <c r="H22" s="40"/>
      <c r="I22" s="40"/>
      <c r="J22" s="26"/>
      <c r="K22" s="26"/>
      <c r="L22" s="26"/>
      <c r="N22" s="26"/>
      <c r="O22" s="29"/>
      <c r="P22" s="26"/>
    </row>
    <row r="23" spans="1:19" s="36" customFormat="1" x14ac:dyDescent="0.3">
      <c r="A23" s="24"/>
      <c r="B23" s="76" t="s">
        <v>16</v>
      </c>
      <c r="C23" s="81" t="s">
        <v>262</v>
      </c>
      <c r="D23" s="81"/>
      <c r="E23" s="41" t="s">
        <v>45</v>
      </c>
      <c r="F23" s="40"/>
      <c r="G23" s="41"/>
      <c r="H23" s="40"/>
      <c r="I23" s="40"/>
      <c r="J23" s="26"/>
      <c r="K23" s="26"/>
      <c r="L23" s="26"/>
      <c r="N23" s="26"/>
      <c r="O23" s="29"/>
      <c r="P23" s="26"/>
    </row>
    <row r="24" spans="1:19" s="36" customFormat="1" x14ac:dyDescent="0.3">
      <c r="A24" s="24"/>
      <c r="B24" s="76" t="s">
        <v>18</v>
      </c>
      <c r="C24" s="81" t="s">
        <v>261</v>
      </c>
      <c r="D24" s="81"/>
      <c r="E24" s="41" t="s">
        <v>42</v>
      </c>
      <c r="F24" s="40"/>
      <c r="G24" s="41"/>
      <c r="H24" s="40"/>
      <c r="I24" s="40"/>
      <c r="J24" s="26"/>
      <c r="K24" s="26"/>
      <c r="L24" s="26"/>
      <c r="N24" s="26"/>
      <c r="O24" s="29"/>
      <c r="P24" s="26"/>
    </row>
    <row r="25" spans="1:19" s="36" customFormat="1" x14ac:dyDescent="0.3">
      <c r="A25" s="24"/>
      <c r="B25" s="76" t="s">
        <v>20</v>
      </c>
      <c r="C25" s="81" t="s">
        <v>257</v>
      </c>
      <c r="D25" s="81"/>
      <c r="E25" s="41" t="s">
        <v>128</v>
      </c>
      <c r="F25" s="40"/>
      <c r="G25" s="41"/>
      <c r="H25" s="40"/>
      <c r="I25" s="40"/>
      <c r="J25" s="26"/>
      <c r="K25" s="26"/>
      <c r="L25" s="26"/>
      <c r="N25" s="26"/>
      <c r="O25" s="29"/>
      <c r="P25" s="26"/>
    </row>
    <row r="26" spans="1:19" s="36" customFormat="1" x14ac:dyDescent="0.3">
      <c r="A26" s="24"/>
      <c r="B26" s="76"/>
      <c r="C26" s="40"/>
      <c r="D26" s="26"/>
      <c r="E26" s="41"/>
      <c r="F26" s="40"/>
      <c r="G26" s="41"/>
      <c r="H26" s="40"/>
      <c r="I26" s="40"/>
      <c r="J26" s="26"/>
      <c r="K26" s="26"/>
      <c r="L26" s="26"/>
      <c r="N26" s="26"/>
      <c r="O26" s="29"/>
      <c r="P26" s="26"/>
    </row>
    <row r="27" spans="1:19" s="36" customFormat="1" x14ac:dyDescent="0.3">
      <c r="A27" s="24"/>
      <c r="B27" s="76"/>
      <c r="C27" s="40" t="s">
        <v>21</v>
      </c>
      <c r="D27" s="30"/>
      <c r="E27" s="41"/>
      <c r="F27" s="40"/>
      <c r="G27" s="41"/>
      <c r="H27" s="40"/>
      <c r="I27" s="40"/>
      <c r="J27" s="26"/>
      <c r="K27" s="26"/>
      <c r="L27" s="26"/>
      <c r="N27" s="26"/>
      <c r="O27" s="29"/>
      <c r="P27" s="26"/>
    </row>
    <row r="28" spans="1:19" s="36" customFormat="1" x14ac:dyDescent="0.3">
      <c r="A28" s="24"/>
      <c r="B28" s="76" t="s">
        <v>15</v>
      </c>
      <c r="C28" s="80" t="s">
        <v>268</v>
      </c>
      <c r="D28" s="80"/>
      <c r="E28" s="41" t="s">
        <v>66</v>
      </c>
      <c r="F28" s="40"/>
      <c r="G28" s="41"/>
      <c r="H28" s="40"/>
      <c r="I28" s="40"/>
      <c r="J28" s="26"/>
      <c r="K28" s="26"/>
      <c r="L28" s="26"/>
      <c r="N28" s="26"/>
      <c r="O28" s="29"/>
      <c r="P28" s="26"/>
    </row>
    <row r="29" spans="1:19" s="36" customFormat="1" x14ac:dyDescent="0.3">
      <c r="A29" s="24"/>
      <c r="B29" s="76" t="s">
        <v>16</v>
      </c>
      <c r="C29" s="81" t="s">
        <v>270</v>
      </c>
      <c r="D29" s="81"/>
      <c r="E29" s="26" t="s">
        <v>45</v>
      </c>
      <c r="F29" s="40"/>
      <c r="G29" s="41"/>
      <c r="H29" s="40"/>
      <c r="I29" s="40"/>
      <c r="J29" s="26"/>
      <c r="K29" s="26"/>
      <c r="L29" s="26"/>
      <c r="N29" s="26"/>
      <c r="O29" s="29"/>
      <c r="P29" s="26"/>
    </row>
    <row r="30" spans="1:19" s="36" customFormat="1" x14ac:dyDescent="0.3">
      <c r="A30" s="24"/>
      <c r="B30" s="76" t="s">
        <v>18</v>
      </c>
      <c r="C30" s="81" t="s">
        <v>290</v>
      </c>
      <c r="D30" s="81"/>
      <c r="E30" s="26" t="s">
        <v>42</v>
      </c>
      <c r="F30" s="40"/>
      <c r="G30" s="41"/>
      <c r="H30" s="40"/>
      <c r="I30" s="40"/>
      <c r="J30" s="26"/>
      <c r="K30" s="26"/>
      <c r="L30" s="26"/>
      <c r="N30" s="26"/>
      <c r="O30" s="29"/>
      <c r="P30" s="26"/>
    </row>
    <row r="31" spans="1:19" s="36" customFormat="1" x14ac:dyDescent="0.3">
      <c r="A31" s="24"/>
      <c r="B31" s="76" t="s">
        <v>20</v>
      </c>
      <c r="C31" s="81" t="s">
        <v>265</v>
      </c>
      <c r="D31" s="81"/>
      <c r="E31" s="26" t="s">
        <v>138</v>
      </c>
      <c r="F31" s="40"/>
      <c r="G31" s="41"/>
      <c r="H31" s="40"/>
      <c r="I31" s="40"/>
      <c r="J31" s="26"/>
      <c r="K31" s="26"/>
      <c r="L31" s="26"/>
      <c r="N31" s="26"/>
      <c r="O31" s="29"/>
      <c r="P31" s="26"/>
    </row>
    <row r="32" spans="1:19" s="36" customFormat="1" x14ac:dyDescent="0.3">
      <c r="A32" s="24"/>
      <c r="B32" s="25"/>
      <c r="C32" s="42"/>
      <c r="D32" s="30"/>
      <c r="E32" s="26"/>
      <c r="F32" s="40"/>
      <c r="G32" s="41"/>
      <c r="H32" s="40"/>
      <c r="I32" s="40"/>
      <c r="J32" s="26"/>
      <c r="K32" s="26"/>
      <c r="L32" s="26"/>
      <c r="N32" s="26"/>
      <c r="O32" s="29"/>
      <c r="P32" s="26"/>
    </row>
    <row r="33" spans="1:17" s="36" customFormat="1" x14ac:dyDescent="0.3">
      <c r="A33" s="24"/>
      <c r="B33" s="25"/>
      <c r="C33" s="42"/>
      <c r="D33" s="30"/>
      <c r="E33" s="26"/>
      <c r="F33" s="40"/>
      <c r="G33" s="41"/>
      <c r="H33" s="40"/>
      <c r="I33" s="40"/>
      <c r="J33" s="26"/>
      <c r="K33" s="26"/>
      <c r="L33" s="26"/>
      <c r="N33" s="26"/>
      <c r="O33" s="29"/>
      <c r="P33" s="26"/>
    </row>
    <row r="34" spans="1:17" s="36" customFormat="1" x14ac:dyDescent="0.3">
      <c r="A34" s="24"/>
      <c r="B34" s="25"/>
      <c r="C34" s="42"/>
      <c r="D34" s="30"/>
      <c r="E34" s="26"/>
      <c r="F34" s="40"/>
      <c r="G34" s="41"/>
      <c r="H34" s="40"/>
      <c r="I34" s="40"/>
      <c r="J34" s="26"/>
      <c r="K34" s="26"/>
      <c r="L34" s="26"/>
      <c r="N34" s="26"/>
      <c r="O34" s="29"/>
      <c r="P34" s="26"/>
    </row>
    <row r="35" spans="1:17" s="36" customFormat="1" x14ac:dyDescent="0.3">
      <c r="A35" s="24"/>
      <c r="B35" s="25"/>
      <c r="C35" s="40"/>
      <c r="D35" s="26"/>
      <c r="E35" s="26"/>
      <c r="F35" s="40"/>
      <c r="G35" s="41"/>
      <c r="H35" s="40"/>
      <c r="I35" s="40"/>
      <c r="J35" s="26"/>
      <c r="K35" s="26"/>
      <c r="L35" s="26"/>
      <c r="N35" s="26"/>
      <c r="O35" s="29"/>
      <c r="P35" s="26"/>
    </row>
    <row r="36" spans="1:17" s="36" customFormat="1" x14ac:dyDescent="0.3">
      <c r="A36" s="24"/>
      <c r="B36" s="25"/>
      <c r="C36" s="40"/>
      <c r="D36" s="26"/>
      <c r="E36" s="40" t="s">
        <v>24</v>
      </c>
      <c r="F36" s="40"/>
      <c r="G36" s="40"/>
      <c r="H36" s="40"/>
      <c r="I36" s="40"/>
      <c r="J36" s="26"/>
      <c r="K36" s="26"/>
      <c r="L36" s="26"/>
      <c r="N36" s="26"/>
      <c r="O36" s="29"/>
      <c r="P36" s="26"/>
    </row>
    <row r="37" spans="1:17" s="28" customFormat="1" x14ac:dyDescent="0.3">
      <c r="A37" s="43"/>
      <c r="B37" s="44"/>
    </row>
    <row r="38" spans="1:17" s="28" customFormat="1" x14ac:dyDescent="0.4">
      <c r="A38" s="24"/>
      <c r="B38" s="45" t="s">
        <v>25</v>
      </c>
      <c r="C38" s="40" t="s">
        <v>8</v>
      </c>
      <c r="D38" s="40"/>
      <c r="E38" s="46" t="s">
        <v>26</v>
      </c>
      <c r="F38" s="46" t="s">
        <v>27</v>
      </c>
      <c r="G38" s="46" t="s">
        <v>28</v>
      </c>
      <c r="H38" s="46" t="s">
        <v>29</v>
      </c>
      <c r="I38" s="46" t="s">
        <v>30</v>
      </c>
      <c r="J38" s="46" t="s">
        <v>31</v>
      </c>
      <c r="K38" s="46" t="s">
        <v>32</v>
      </c>
      <c r="L38" s="46" t="s">
        <v>33</v>
      </c>
      <c r="M38" s="46" t="s">
        <v>34</v>
      </c>
      <c r="N38" s="46" t="s">
        <v>35</v>
      </c>
      <c r="O38" s="46" t="s">
        <v>36</v>
      </c>
      <c r="P38" s="46" t="s">
        <v>37</v>
      </c>
    </row>
    <row r="39" spans="1:17" s="28" customFormat="1" x14ac:dyDescent="0.4">
      <c r="A39" s="24" t="s">
        <v>38</v>
      </c>
      <c r="B39" s="47">
        <v>44499</v>
      </c>
      <c r="C39" s="42" t="s">
        <v>47</v>
      </c>
      <c r="D39" s="42" t="s">
        <v>48</v>
      </c>
      <c r="E39" s="47" t="s">
        <v>45</v>
      </c>
      <c r="F39" s="48">
        <v>19</v>
      </c>
      <c r="G39" s="48">
        <v>24</v>
      </c>
      <c r="H39" s="48">
        <v>25</v>
      </c>
      <c r="I39" s="48"/>
      <c r="J39" s="48"/>
      <c r="K39" s="48"/>
      <c r="L39" s="48"/>
      <c r="M39" s="23"/>
      <c r="N39" s="46">
        <f t="shared" ref="N39:N50" si="0">SUM(F39:J39)</f>
        <v>68</v>
      </c>
      <c r="O39" s="49">
        <f t="shared" ref="O39:O50" si="1">SUM(N39)/3</f>
        <v>22.666666666666668</v>
      </c>
      <c r="P39" s="50">
        <f t="shared" ref="P39:P50" si="2">IF(F39&gt;0,(MAX(F39:L39)-MIN(F39:L39)),"0")</f>
        <v>6</v>
      </c>
      <c r="Q39" s="23"/>
    </row>
    <row r="40" spans="1:17" s="28" customFormat="1" x14ac:dyDescent="0.4">
      <c r="A40" s="24" t="s">
        <v>40</v>
      </c>
      <c r="B40" s="47">
        <v>29796</v>
      </c>
      <c r="C40" s="42" t="s">
        <v>226</v>
      </c>
      <c r="D40" s="42" t="s">
        <v>204</v>
      </c>
      <c r="E40" s="47" t="s">
        <v>42</v>
      </c>
      <c r="F40" s="48">
        <v>24</v>
      </c>
      <c r="G40" s="48">
        <v>24</v>
      </c>
      <c r="H40" s="48">
        <v>21</v>
      </c>
      <c r="I40" s="48"/>
      <c r="J40" s="48"/>
      <c r="K40" s="48"/>
      <c r="L40" s="48"/>
      <c r="M40" s="23"/>
      <c r="N40" s="46">
        <f t="shared" si="0"/>
        <v>69</v>
      </c>
      <c r="O40" s="49">
        <f t="shared" si="1"/>
        <v>23</v>
      </c>
      <c r="P40" s="50">
        <f t="shared" si="2"/>
        <v>3</v>
      </c>
      <c r="Q40" s="23"/>
    </row>
    <row r="41" spans="1:17" s="28" customFormat="1" x14ac:dyDescent="0.4">
      <c r="A41" s="24" t="s">
        <v>43</v>
      </c>
      <c r="B41" s="47">
        <v>33337</v>
      </c>
      <c r="C41" s="42" t="s">
        <v>41</v>
      </c>
      <c r="D41" s="42" t="s">
        <v>19</v>
      </c>
      <c r="E41" s="47" t="s">
        <v>42</v>
      </c>
      <c r="F41" s="48">
        <v>21</v>
      </c>
      <c r="G41" s="48">
        <v>28</v>
      </c>
      <c r="H41" s="48">
        <v>22</v>
      </c>
      <c r="I41" s="48"/>
      <c r="J41" s="48"/>
      <c r="K41" s="48"/>
      <c r="L41" s="48"/>
      <c r="M41" s="23"/>
      <c r="N41" s="46">
        <f t="shared" si="0"/>
        <v>71</v>
      </c>
      <c r="O41" s="49">
        <f t="shared" si="1"/>
        <v>23.666666666666668</v>
      </c>
      <c r="P41" s="50">
        <f t="shared" si="2"/>
        <v>7</v>
      </c>
      <c r="Q41" s="23"/>
    </row>
    <row r="42" spans="1:17" s="28" customFormat="1" x14ac:dyDescent="0.4">
      <c r="A42" s="24" t="s">
        <v>46</v>
      </c>
      <c r="B42" s="47">
        <v>66952</v>
      </c>
      <c r="C42" s="42" t="s">
        <v>44</v>
      </c>
      <c r="D42" s="42" t="s">
        <v>17</v>
      </c>
      <c r="E42" s="47" t="s">
        <v>45</v>
      </c>
      <c r="F42" s="48">
        <v>24</v>
      </c>
      <c r="G42" s="48">
        <v>26</v>
      </c>
      <c r="H42" s="48">
        <v>25</v>
      </c>
      <c r="I42" s="48"/>
      <c r="J42" s="48"/>
      <c r="K42" s="48"/>
      <c r="L42" s="48"/>
      <c r="M42" s="23"/>
      <c r="N42" s="46">
        <f t="shared" si="0"/>
        <v>75</v>
      </c>
      <c r="O42" s="49">
        <f t="shared" si="1"/>
        <v>25</v>
      </c>
      <c r="P42" s="50">
        <f t="shared" si="2"/>
        <v>2</v>
      </c>
      <c r="Q42" s="23"/>
    </row>
    <row r="43" spans="1:17" s="28" customFormat="1" x14ac:dyDescent="0.4">
      <c r="A43" s="24" t="s">
        <v>49</v>
      </c>
      <c r="B43" s="47">
        <v>28904</v>
      </c>
      <c r="C43" s="42" t="s">
        <v>221</v>
      </c>
      <c r="D43" s="42" t="s">
        <v>217</v>
      </c>
      <c r="E43" s="47" t="s">
        <v>39</v>
      </c>
      <c r="F43" s="48">
        <v>23</v>
      </c>
      <c r="G43" s="48">
        <v>28</v>
      </c>
      <c r="H43" s="48">
        <v>24</v>
      </c>
      <c r="I43" s="48"/>
      <c r="J43" s="48"/>
      <c r="K43" s="48"/>
      <c r="L43" s="48"/>
      <c r="M43" s="23"/>
      <c r="N43" s="46">
        <f t="shared" si="0"/>
        <v>75</v>
      </c>
      <c r="O43" s="49">
        <f t="shared" si="1"/>
        <v>25</v>
      </c>
      <c r="P43" s="50">
        <f t="shared" si="2"/>
        <v>5</v>
      </c>
      <c r="Q43" s="23"/>
    </row>
    <row r="44" spans="1:17" s="28" customFormat="1" x14ac:dyDescent="0.4">
      <c r="A44" s="24" t="s">
        <v>50</v>
      </c>
      <c r="B44" s="47">
        <v>37980</v>
      </c>
      <c r="C44" s="42" t="s">
        <v>228</v>
      </c>
      <c r="D44" s="42" t="s">
        <v>224</v>
      </c>
      <c r="E44" s="47" t="s">
        <v>128</v>
      </c>
      <c r="F44" s="48">
        <v>25</v>
      </c>
      <c r="G44" s="48">
        <v>24</v>
      </c>
      <c r="H44" s="48">
        <v>26</v>
      </c>
      <c r="I44" s="48"/>
      <c r="J44" s="48"/>
      <c r="K44" s="48"/>
      <c r="L44" s="48"/>
      <c r="M44" s="23"/>
      <c r="N44" s="46">
        <f t="shared" si="0"/>
        <v>75</v>
      </c>
      <c r="O44" s="49">
        <f t="shared" si="1"/>
        <v>25</v>
      </c>
      <c r="P44" s="50">
        <f t="shared" si="2"/>
        <v>2</v>
      </c>
      <c r="Q44" s="23"/>
    </row>
    <row r="45" spans="1:17" s="28" customFormat="1" x14ac:dyDescent="0.4">
      <c r="A45" s="24" t="s">
        <v>54</v>
      </c>
      <c r="B45" s="47">
        <v>67999</v>
      </c>
      <c r="C45" s="42" t="s">
        <v>211</v>
      </c>
      <c r="D45" s="42" t="s">
        <v>212</v>
      </c>
      <c r="E45" s="47" t="s">
        <v>66</v>
      </c>
      <c r="F45" s="48">
        <v>31</v>
      </c>
      <c r="G45" s="48">
        <v>22</v>
      </c>
      <c r="H45" s="48">
        <v>29</v>
      </c>
      <c r="I45" s="48"/>
      <c r="J45" s="48"/>
      <c r="K45" s="48"/>
      <c r="L45" s="48"/>
      <c r="M45" s="23"/>
      <c r="N45" s="46">
        <f t="shared" si="0"/>
        <v>82</v>
      </c>
      <c r="O45" s="49">
        <f t="shared" si="1"/>
        <v>27.333333333333332</v>
      </c>
      <c r="P45" s="50">
        <f t="shared" si="2"/>
        <v>9</v>
      </c>
      <c r="Q45" s="23"/>
    </row>
    <row r="46" spans="1:17" s="28" customFormat="1" x14ac:dyDescent="0.4">
      <c r="A46" s="24" t="s">
        <v>56</v>
      </c>
      <c r="B46" s="47">
        <v>28473</v>
      </c>
      <c r="C46" s="42" t="s">
        <v>73</v>
      </c>
      <c r="D46" s="42" t="s">
        <v>74</v>
      </c>
      <c r="E46" s="47" t="s">
        <v>45</v>
      </c>
      <c r="F46" s="48">
        <v>29</v>
      </c>
      <c r="G46" s="48">
        <v>28</v>
      </c>
      <c r="H46" s="48">
        <v>25</v>
      </c>
      <c r="I46" s="48"/>
      <c r="J46" s="48"/>
      <c r="K46" s="48"/>
      <c r="L46" s="48"/>
      <c r="M46" s="23"/>
      <c r="N46" s="46">
        <f t="shared" si="0"/>
        <v>82</v>
      </c>
      <c r="O46" s="49">
        <f t="shared" si="1"/>
        <v>27.333333333333332</v>
      </c>
      <c r="P46" s="50">
        <f t="shared" si="2"/>
        <v>4</v>
      </c>
      <c r="Q46" s="23"/>
    </row>
    <row r="47" spans="1:17" s="28" customFormat="1" x14ac:dyDescent="0.4">
      <c r="A47" s="24" t="s">
        <v>58</v>
      </c>
      <c r="B47" s="47">
        <v>66919</v>
      </c>
      <c r="C47" s="42" t="s">
        <v>60</v>
      </c>
      <c r="D47" s="42" t="s">
        <v>61</v>
      </c>
      <c r="E47" s="47" t="s">
        <v>62</v>
      </c>
      <c r="F47" s="48">
        <v>27</v>
      </c>
      <c r="G47" s="48">
        <v>29</v>
      </c>
      <c r="H47" s="48">
        <v>29</v>
      </c>
      <c r="I47" s="48"/>
      <c r="J47" s="48"/>
      <c r="K47" s="48"/>
      <c r="L47" s="48"/>
      <c r="M47" s="23"/>
      <c r="N47" s="46">
        <f t="shared" si="0"/>
        <v>85</v>
      </c>
      <c r="O47" s="49">
        <f t="shared" si="1"/>
        <v>28.333333333333332</v>
      </c>
      <c r="P47" s="50">
        <f t="shared" si="2"/>
        <v>2</v>
      </c>
      <c r="Q47" s="23"/>
    </row>
    <row r="48" spans="1:17" s="28" customFormat="1" x14ac:dyDescent="0.4">
      <c r="A48" s="24" t="s">
        <v>59</v>
      </c>
      <c r="B48" s="47">
        <v>38455</v>
      </c>
      <c r="C48" s="42" t="s">
        <v>64</v>
      </c>
      <c r="D48" s="42" t="s">
        <v>65</v>
      </c>
      <c r="E48" s="47" t="s">
        <v>66</v>
      </c>
      <c r="F48" s="48">
        <v>27</v>
      </c>
      <c r="G48" s="48">
        <v>31</v>
      </c>
      <c r="H48" s="48">
        <v>27</v>
      </c>
      <c r="I48" s="48"/>
      <c r="J48" s="48"/>
      <c r="K48" s="48"/>
      <c r="L48" s="48"/>
      <c r="M48" s="23"/>
      <c r="N48" s="46">
        <f t="shared" si="0"/>
        <v>85</v>
      </c>
      <c r="O48" s="49">
        <f t="shared" si="1"/>
        <v>28.333333333333332</v>
      </c>
      <c r="P48" s="50">
        <f t="shared" si="2"/>
        <v>4</v>
      </c>
      <c r="Q48" s="23"/>
    </row>
    <row r="49" spans="1:21" s="28" customFormat="1" x14ac:dyDescent="0.4">
      <c r="A49" s="24" t="s">
        <v>63</v>
      </c>
      <c r="B49" s="47">
        <v>36005</v>
      </c>
      <c r="C49" s="42" t="s">
        <v>227</v>
      </c>
      <c r="D49" s="42" t="s">
        <v>191</v>
      </c>
      <c r="E49" s="47" t="s">
        <v>249</v>
      </c>
      <c r="F49" s="48">
        <v>34</v>
      </c>
      <c r="G49" s="48">
        <v>27</v>
      </c>
      <c r="H49" s="48">
        <v>25</v>
      </c>
      <c r="I49" s="48"/>
      <c r="J49" s="48"/>
      <c r="K49" s="48"/>
      <c r="L49" s="48"/>
      <c r="M49" s="23"/>
      <c r="N49" s="46">
        <f t="shared" si="0"/>
        <v>86</v>
      </c>
      <c r="O49" s="49">
        <f t="shared" si="1"/>
        <v>28.666666666666668</v>
      </c>
      <c r="P49" s="50">
        <f t="shared" si="2"/>
        <v>9</v>
      </c>
      <c r="Q49" s="23"/>
    </row>
    <row r="50" spans="1:21" s="28" customFormat="1" x14ac:dyDescent="0.4">
      <c r="A50" s="24" t="s">
        <v>67</v>
      </c>
      <c r="B50" s="47">
        <v>35257</v>
      </c>
      <c r="C50" s="42" t="s">
        <v>51</v>
      </c>
      <c r="D50" s="42" t="s">
        <v>52</v>
      </c>
      <c r="E50" s="47" t="s">
        <v>53</v>
      </c>
      <c r="F50" s="48">
        <v>24</v>
      </c>
      <c r="G50" s="48">
        <v>33</v>
      </c>
      <c r="H50" s="48">
        <v>38</v>
      </c>
      <c r="I50" s="48"/>
      <c r="J50" s="48"/>
      <c r="K50" s="48"/>
      <c r="L50" s="48"/>
      <c r="M50" s="23"/>
      <c r="N50" s="46">
        <f t="shared" si="0"/>
        <v>95</v>
      </c>
      <c r="O50" s="49">
        <f t="shared" si="1"/>
        <v>31.666666666666668</v>
      </c>
      <c r="P50" s="50">
        <f t="shared" si="2"/>
        <v>14</v>
      </c>
      <c r="Q50" s="23"/>
    </row>
    <row r="51" spans="1:21" s="28" customFormat="1" x14ac:dyDescent="0.4">
      <c r="A51" s="24"/>
      <c r="B51" s="47"/>
      <c r="C51" s="42"/>
      <c r="D51" s="42"/>
      <c r="E51" s="40" t="s">
        <v>24</v>
      </c>
      <c r="F51" s="48"/>
      <c r="G51" s="48"/>
      <c r="H51" s="48"/>
      <c r="I51" s="48"/>
      <c r="J51" s="48"/>
      <c r="K51" s="48"/>
      <c r="L51" s="48"/>
      <c r="M51" s="23"/>
      <c r="N51" s="46"/>
      <c r="O51" s="49"/>
      <c r="P51" s="50"/>
      <c r="Q51" s="23"/>
    </row>
    <row r="52" spans="1:21" s="28" customFormat="1" x14ac:dyDescent="0.4">
      <c r="A52" s="24"/>
      <c r="B52" s="47"/>
      <c r="C52" s="42"/>
      <c r="D52" s="42"/>
      <c r="E52" s="40"/>
      <c r="F52" s="48"/>
      <c r="G52" s="48"/>
      <c r="H52" s="48"/>
      <c r="I52" s="48"/>
      <c r="J52" s="48"/>
      <c r="K52" s="48"/>
      <c r="L52" s="48"/>
      <c r="M52" s="23"/>
      <c r="N52" s="46"/>
      <c r="O52" s="49"/>
      <c r="P52" s="50"/>
      <c r="Q52" s="23"/>
    </row>
    <row r="53" spans="1:21" x14ac:dyDescent="0.4">
      <c r="B53" s="45" t="s">
        <v>25</v>
      </c>
      <c r="C53" s="40" t="s">
        <v>21</v>
      </c>
      <c r="D53" s="40"/>
      <c r="E53" s="46" t="s">
        <v>26</v>
      </c>
      <c r="F53" s="46" t="s">
        <v>27</v>
      </c>
      <c r="G53" s="46" t="s">
        <v>28</v>
      </c>
      <c r="H53" s="46" t="s">
        <v>29</v>
      </c>
      <c r="I53" s="46" t="s">
        <v>30</v>
      </c>
      <c r="J53" s="46" t="s">
        <v>31</v>
      </c>
      <c r="K53" s="46" t="s">
        <v>32</v>
      </c>
      <c r="L53" s="46" t="s">
        <v>33</v>
      </c>
      <c r="M53" s="46" t="s">
        <v>34</v>
      </c>
      <c r="N53" s="46" t="s">
        <v>35</v>
      </c>
      <c r="O53" s="46" t="s">
        <v>36</v>
      </c>
      <c r="P53" s="46" t="s">
        <v>37</v>
      </c>
      <c r="Q53" s="51"/>
    </row>
    <row r="54" spans="1:21" x14ac:dyDescent="0.4">
      <c r="B54" s="45"/>
      <c r="C54" s="40"/>
      <c r="D54" s="40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51"/>
    </row>
    <row r="55" spans="1:21" x14ac:dyDescent="0.4">
      <c r="A55" s="24" t="s">
        <v>38</v>
      </c>
      <c r="B55" s="47">
        <v>34006</v>
      </c>
      <c r="C55" s="62" t="s">
        <v>60</v>
      </c>
      <c r="D55" s="62" t="s">
        <v>79</v>
      </c>
      <c r="E55" s="63" t="s">
        <v>62</v>
      </c>
      <c r="F55" s="48">
        <v>21</v>
      </c>
      <c r="G55" s="48">
        <v>22</v>
      </c>
      <c r="H55" s="48">
        <v>22</v>
      </c>
      <c r="J55" s="48"/>
      <c r="K55" s="48"/>
      <c r="L55" s="48"/>
      <c r="N55" s="46">
        <f>SUM(E55:H55)</f>
        <v>65</v>
      </c>
      <c r="O55" s="49">
        <f t="shared" ref="O55:O89" si="3">SUM(N55)/3</f>
        <v>21.666666666666668</v>
      </c>
      <c r="P55" s="50">
        <v>1</v>
      </c>
    </row>
    <row r="56" spans="1:21" x14ac:dyDescent="0.4">
      <c r="A56" s="24" t="s">
        <v>40</v>
      </c>
      <c r="B56" s="47">
        <v>66340</v>
      </c>
      <c r="C56" s="62" t="s">
        <v>200</v>
      </c>
      <c r="D56" s="62" t="s">
        <v>201</v>
      </c>
      <c r="E56" s="63" t="s">
        <v>45</v>
      </c>
      <c r="F56" s="48">
        <v>21</v>
      </c>
      <c r="G56" s="48">
        <v>23</v>
      </c>
      <c r="H56" s="48">
        <v>21</v>
      </c>
      <c r="J56" s="48"/>
      <c r="K56" s="48"/>
      <c r="L56" s="48"/>
      <c r="N56" s="46">
        <f>SUM(E56:M56)</f>
        <v>65</v>
      </c>
      <c r="O56" s="49">
        <f t="shared" si="3"/>
        <v>21.666666666666668</v>
      </c>
      <c r="P56" s="50">
        <f>IF(G56&gt;0,(MAX(G56:L56)-MIN(G56:L56)),"0")</f>
        <v>2</v>
      </c>
    </row>
    <row r="57" spans="1:21" x14ac:dyDescent="0.4">
      <c r="A57" s="24" t="s">
        <v>43</v>
      </c>
      <c r="B57" s="47">
        <v>45666</v>
      </c>
      <c r="C57" s="62" t="s">
        <v>75</v>
      </c>
      <c r="D57" s="62" t="s">
        <v>76</v>
      </c>
      <c r="E57" s="63" t="s">
        <v>42</v>
      </c>
      <c r="F57" s="48">
        <v>24</v>
      </c>
      <c r="G57" s="48">
        <v>21</v>
      </c>
      <c r="H57" s="48">
        <v>20</v>
      </c>
      <c r="J57" s="48"/>
      <c r="K57" s="48"/>
      <c r="L57" s="48"/>
      <c r="N57" s="46">
        <f>SUM(E57:M57)</f>
        <v>65</v>
      </c>
      <c r="O57" s="49">
        <f t="shared" si="3"/>
        <v>21.666666666666668</v>
      </c>
      <c r="P57" s="50">
        <v>3</v>
      </c>
    </row>
    <row r="58" spans="1:21" x14ac:dyDescent="0.4">
      <c r="A58" s="24" t="s">
        <v>46</v>
      </c>
      <c r="B58" s="47">
        <v>64989</v>
      </c>
      <c r="C58" s="62" t="s">
        <v>77</v>
      </c>
      <c r="D58" s="62" t="s">
        <v>78</v>
      </c>
      <c r="E58" s="63" t="s">
        <v>68</v>
      </c>
      <c r="F58" s="48">
        <v>22</v>
      </c>
      <c r="G58" s="48">
        <v>22</v>
      </c>
      <c r="H58" s="48">
        <v>23</v>
      </c>
      <c r="J58" s="48"/>
      <c r="K58" s="48"/>
      <c r="L58" s="48"/>
      <c r="N58" s="46">
        <f>SUM(E58:M58)</f>
        <v>67</v>
      </c>
      <c r="O58" s="49">
        <f t="shared" si="3"/>
        <v>22.333333333333332</v>
      </c>
      <c r="P58" s="50">
        <f>IF(G58&gt;0,(MAX(G58:L58)-MIN(G58:L58)),"0")</f>
        <v>1</v>
      </c>
    </row>
    <row r="59" spans="1:21" x14ac:dyDescent="0.4">
      <c r="A59" s="24" t="s">
        <v>49</v>
      </c>
      <c r="B59" s="47">
        <v>67711</v>
      </c>
      <c r="C59" s="62" t="s">
        <v>210</v>
      </c>
      <c r="D59" s="62" t="s">
        <v>216</v>
      </c>
      <c r="E59" s="63" t="s">
        <v>66</v>
      </c>
      <c r="F59" s="48">
        <v>22</v>
      </c>
      <c r="G59" s="48">
        <v>25</v>
      </c>
      <c r="H59" s="48">
        <v>20</v>
      </c>
      <c r="J59" s="48"/>
      <c r="K59" s="48"/>
      <c r="L59" s="48"/>
      <c r="N59" s="46">
        <f>SUM(E59:H59)</f>
        <v>67</v>
      </c>
      <c r="O59" s="49">
        <f t="shared" si="3"/>
        <v>22.333333333333332</v>
      </c>
      <c r="P59" s="50">
        <f>IF(G59&gt;0,(MAX(G59:L59)-MIN(G59:L59)),"0")</f>
        <v>5</v>
      </c>
      <c r="U59" s="50"/>
    </row>
    <row r="60" spans="1:21" x14ac:dyDescent="0.4">
      <c r="A60" s="24" t="s">
        <v>50</v>
      </c>
      <c r="B60" s="47">
        <v>28259</v>
      </c>
      <c r="C60" s="62" t="s">
        <v>225</v>
      </c>
      <c r="D60" s="62" t="s">
        <v>185</v>
      </c>
      <c r="E60" s="63" t="s">
        <v>42</v>
      </c>
      <c r="F60" s="48">
        <v>23</v>
      </c>
      <c r="G60" s="48">
        <v>23</v>
      </c>
      <c r="H60" s="48">
        <v>23</v>
      </c>
      <c r="J60" s="48"/>
      <c r="K60" s="48"/>
      <c r="L60" s="48"/>
      <c r="N60" s="46">
        <f>SUM(E60:M60)</f>
        <v>69</v>
      </c>
      <c r="O60" s="49">
        <f t="shared" si="3"/>
        <v>23</v>
      </c>
      <c r="P60" s="50">
        <f>IF(G60&gt;0,(MAX(G60:L60)-MIN(G60:L60)),"0")</f>
        <v>0</v>
      </c>
    </row>
    <row r="61" spans="1:21" ht="23.4" x14ac:dyDescent="0.45">
      <c r="A61" s="24" t="s">
        <v>54</v>
      </c>
      <c r="B61" s="47">
        <v>20219</v>
      </c>
      <c r="C61" s="62" t="s">
        <v>87</v>
      </c>
      <c r="D61" s="62" t="s">
        <v>88</v>
      </c>
      <c r="E61" s="74" t="s">
        <v>45</v>
      </c>
      <c r="F61" s="73">
        <v>22</v>
      </c>
      <c r="G61" s="48">
        <v>23</v>
      </c>
      <c r="H61" s="48">
        <v>25</v>
      </c>
      <c r="J61" s="48"/>
      <c r="K61" s="48"/>
      <c r="L61" s="48"/>
      <c r="N61" s="46">
        <f>SUM(F61:H61)</f>
        <v>70</v>
      </c>
      <c r="O61" s="49">
        <f t="shared" si="3"/>
        <v>23.333333333333332</v>
      </c>
      <c r="P61" s="50" t="s">
        <v>288</v>
      </c>
    </row>
    <row r="62" spans="1:21" ht="23.4" x14ac:dyDescent="0.45">
      <c r="A62" s="24" t="s">
        <v>56</v>
      </c>
      <c r="B62" s="47">
        <v>6796</v>
      </c>
      <c r="C62" s="62" t="s">
        <v>192</v>
      </c>
      <c r="D62" s="62" t="s">
        <v>95</v>
      </c>
      <c r="E62" s="74" t="s">
        <v>118</v>
      </c>
      <c r="F62" s="73">
        <v>23</v>
      </c>
      <c r="G62" s="48">
        <v>25</v>
      </c>
      <c r="H62" s="48">
        <v>22</v>
      </c>
      <c r="J62" s="48"/>
      <c r="K62" s="48"/>
      <c r="L62" s="48"/>
      <c r="N62" s="46">
        <f>SUM(F62:H62)</f>
        <v>70</v>
      </c>
      <c r="O62" s="49">
        <f t="shared" si="3"/>
        <v>23.333333333333332</v>
      </c>
      <c r="P62" s="50" t="s">
        <v>288</v>
      </c>
    </row>
    <row r="63" spans="1:21" ht="23.4" x14ac:dyDescent="0.45">
      <c r="A63" s="24" t="s">
        <v>58</v>
      </c>
      <c r="B63" s="47">
        <v>42332</v>
      </c>
      <c r="C63" s="62" t="s">
        <v>229</v>
      </c>
      <c r="D63" s="62" t="s">
        <v>185</v>
      </c>
      <c r="E63" s="74" t="s">
        <v>138</v>
      </c>
      <c r="F63" s="73">
        <v>22</v>
      </c>
      <c r="G63" s="48">
        <v>22</v>
      </c>
      <c r="H63" s="48">
        <v>26</v>
      </c>
      <c r="J63" s="48"/>
      <c r="K63" s="48"/>
      <c r="L63" s="48"/>
      <c r="N63" s="46">
        <f>SUM(F63:M63)</f>
        <v>70</v>
      </c>
      <c r="O63" s="49">
        <f t="shared" si="3"/>
        <v>23.333333333333332</v>
      </c>
      <c r="P63" s="50">
        <f>IF(G63&gt;0,(MAX(G63:L63)-MIN(G63:L63)),"0")</f>
        <v>4</v>
      </c>
    </row>
    <row r="64" spans="1:21" ht="23.4" x14ac:dyDescent="0.45">
      <c r="A64" s="24" t="s">
        <v>59</v>
      </c>
      <c r="B64" s="47">
        <v>44123</v>
      </c>
      <c r="C64" s="62" t="s">
        <v>231</v>
      </c>
      <c r="D64" s="62" t="s">
        <v>189</v>
      </c>
      <c r="E64" s="74" t="s">
        <v>285</v>
      </c>
      <c r="F64" s="73">
        <v>21</v>
      </c>
      <c r="G64" s="48">
        <v>26</v>
      </c>
      <c r="H64" s="48">
        <v>24</v>
      </c>
      <c r="J64" s="48"/>
      <c r="K64" s="48"/>
      <c r="L64" s="48"/>
      <c r="N64" s="46">
        <f>SUM(F64:M64)</f>
        <v>71</v>
      </c>
      <c r="O64" s="49">
        <f t="shared" si="3"/>
        <v>23.666666666666668</v>
      </c>
      <c r="P64" s="50">
        <v>5</v>
      </c>
    </row>
    <row r="65" spans="1:17" ht="23.4" x14ac:dyDescent="0.45">
      <c r="A65" s="24" t="s">
        <v>63</v>
      </c>
      <c r="B65" s="47">
        <v>49469</v>
      </c>
      <c r="C65" s="62" t="s">
        <v>205</v>
      </c>
      <c r="D65" s="62" t="s">
        <v>202</v>
      </c>
      <c r="E65" s="74" t="s">
        <v>45</v>
      </c>
      <c r="F65" s="73">
        <v>24</v>
      </c>
      <c r="G65" s="48">
        <v>20</v>
      </c>
      <c r="H65" s="48">
        <v>27</v>
      </c>
      <c r="J65" s="48"/>
      <c r="K65" s="48"/>
      <c r="L65" s="48"/>
      <c r="N65" s="46">
        <f>SUM(F65:M65)</f>
        <v>71</v>
      </c>
      <c r="O65" s="49">
        <f t="shared" si="3"/>
        <v>23.666666666666668</v>
      </c>
      <c r="P65" s="50">
        <f>IF(G65&gt;0,(MAX(G65:L65)-MIN(G65:L65)),"0")</f>
        <v>7</v>
      </c>
    </row>
    <row r="66" spans="1:17" ht="23.4" x14ac:dyDescent="0.45">
      <c r="A66" s="24" t="s">
        <v>67</v>
      </c>
      <c r="B66" s="47">
        <v>18367</v>
      </c>
      <c r="C66" s="62" t="s">
        <v>193</v>
      </c>
      <c r="D66" s="62" t="s">
        <v>197</v>
      </c>
      <c r="E66" s="74" t="s">
        <v>118</v>
      </c>
      <c r="F66" s="73">
        <v>26</v>
      </c>
      <c r="G66" s="48">
        <v>22</v>
      </c>
      <c r="H66" s="48">
        <v>24</v>
      </c>
      <c r="J66" s="48"/>
      <c r="K66" s="48"/>
      <c r="L66" s="48"/>
      <c r="N66" s="46">
        <f>SUM(F66:H66)</f>
        <v>72</v>
      </c>
      <c r="O66" s="49">
        <f t="shared" si="3"/>
        <v>24</v>
      </c>
      <c r="P66" s="50" t="s">
        <v>287</v>
      </c>
    </row>
    <row r="67" spans="1:17" ht="23.4" x14ac:dyDescent="0.45">
      <c r="A67" s="24" t="s">
        <v>69</v>
      </c>
      <c r="B67" s="47">
        <v>35546</v>
      </c>
      <c r="C67" s="62" t="s">
        <v>80</v>
      </c>
      <c r="D67" s="62" t="s">
        <v>81</v>
      </c>
      <c r="E67" s="74" t="s">
        <v>68</v>
      </c>
      <c r="F67" s="73">
        <v>22</v>
      </c>
      <c r="G67" s="48">
        <v>24</v>
      </c>
      <c r="H67" s="48">
        <v>26</v>
      </c>
      <c r="J67" s="48"/>
      <c r="K67" s="48"/>
      <c r="L67" s="48"/>
      <c r="N67" s="46">
        <f>SUM(F67:M67)</f>
        <v>72</v>
      </c>
      <c r="O67" s="49">
        <f t="shared" si="3"/>
        <v>24</v>
      </c>
      <c r="P67" s="50" t="s">
        <v>287</v>
      </c>
    </row>
    <row r="68" spans="1:17" ht="23.4" x14ac:dyDescent="0.45">
      <c r="A68" s="24" t="s">
        <v>71</v>
      </c>
      <c r="B68" s="47">
        <v>17986</v>
      </c>
      <c r="C68" s="62" t="s">
        <v>219</v>
      </c>
      <c r="D68" s="62" t="s">
        <v>220</v>
      </c>
      <c r="E68" s="74" t="s">
        <v>39</v>
      </c>
      <c r="F68" s="73">
        <v>25</v>
      </c>
      <c r="G68" s="48">
        <v>23</v>
      </c>
      <c r="H68" s="48">
        <v>25</v>
      </c>
      <c r="J68" s="48"/>
      <c r="K68" s="48"/>
      <c r="L68" s="48"/>
      <c r="N68" s="46">
        <f>SUM(F68:H68)</f>
        <v>73</v>
      </c>
      <c r="O68" s="49">
        <f t="shared" si="3"/>
        <v>24.333333333333332</v>
      </c>
      <c r="P68" s="50">
        <f>IF(G68&gt;0,(MAX(G68:L68)-MIN(G68:L68)),"0")</f>
        <v>2</v>
      </c>
    </row>
    <row r="69" spans="1:17" ht="23.4" x14ac:dyDescent="0.45">
      <c r="A69" s="24" t="s">
        <v>72</v>
      </c>
      <c r="B69" s="47">
        <v>67892</v>
      </c>
      <c r="C69" s="62" t="s">
        <v>233</v>
      </c>
      <c r="D69" s="62" t="s">
        <v>184</v>
      </c>
      <c r="E69" s="74" t="s">
        <v>232</v>
      </c>
      <c r="F69" s="73">
        <v>26</v>
      </c>
      <c r="G69" s="48">
        <v>25</v>
      </c>
      <c r="H69" s="48">
        <v>25</v>
      </c>
      <c r="J69" s="48"/>
      <c r="K69" s="48"/>
      <c r="L69" s="48"/>
      <c r="N69" s="46">
        <f>SUM(F69:H69)</f>
        <v>76</v>
      </c>
      <c r="O69" s="49">
        <f t="shared" si="3"/>
        <v>25.333333333333332</v>
      </c>
      <c r="P69" s="50">
        <v>1</v>
      </c>
    </row>
    <row r="70" spans="1:17" ht="23.4" x14ac:dyDescent="0.45">
      <c r="A70" s="24" t="s">
        <v>89</v>
      </c>
      <c r="B70" s="47">
        <v>43587</v>
      </c>
      <c r="C70" s="62" t="s">
        <v>222</v>
      </c>
      <c r="D70" s="62" t="s">
        <v>215</v>
      </c>
      <c r="E70" s="74" t="s">
        <v>39</v>
      </c>
      <c r="F70" s="73">
        <v>27</v>
      </c>
      <c r="G70" s="48">
        <v>26</v>
      </c>
      <c r="H70" s="48">
        <v>23</v>
      </c>
      <c r="J70" s="48"/>
      <c r="K70" s="48"/>
      <c r="L70" s="48"/>
      <c r="N70" s="46">
        <f>SUM(F70:M70)</f>
        <v>76</v>
      </c>
      <c r="O70" s="49">
        <f t="shared" si="3"/>
        <v>25.333333333333332</v>
      </c>
      <c r="P70" s="50">
        <f t="shared" ref="P70:P79" si="4">IF(G70&gt;0,(MAX(G70:L70)-MIN(G70:L70)),"0")</f>
        <v>3</v>
      </c>
    </row>
    <row r="71" spans="1:17" s="26" customFormat="1" ht="23.4" x14ac:dyDescent="0.45">
      <c r="A71" s="24" t="s">
        <v>181</v>
      </c>
      <c r="B71" s="47">
        <v>66360</v>
      </c>
      <c r="C71" s="62" t="s">
        <v>223</v>
      </c>
      <c r="D71" s="62" t="s">
        <v>195</v>
      </c>
      <c r="E71" s="74" t="s">
        <v>39</v>
      </c>
      <c r="F71" s="73">
        <v>24</v>
      </c>
      <c r="G71" s="48">
        <v>26</v>
      </c>
      <c r="H71" s="48">
        <v>29</v>
      </c>
      <c r="I71" s="48"/>
      <c r="J71" s="48"/>
      <c r="K71" s="48"/>
      <c r="L71" s="48"/>
      <c r="M71" s="23"/>
      <c r="N71" s="46">
        <f>SUM(F71:H71)</f>
        <v>79</v>
      </c>
      <c r="O71" s="49">
        <f t="shared" si="3"/>
        <v>26.333333333333332</v>
      </c>
      <c r="P71" s="50">
        <f t="shared" si="4"/>
        <v>3</v>
      </c>
      <c r="Q71" s="23"/>
    </row>
    <row r="72" spans="1:17" ht="23.4" x14ac:dyDescent="0.45">
      <c r="A72" s="24" t="s">
        <v>92</v>
      </c>
      <c r="B72" s="47">
        <v>44689</v>
      </c>
      <c r="C72" s="62" t="s">
        <v>207</v>
      </c>
      <c r="D72" s="62" t="s">
        <v>190</v>
      </c>
      <c r="E72" s="74" t="s">
        <v>66</v>
      </c>
      <c r="F72" s="73">
        <v>26</v>
      </c>
      <c r="G72" s="48">
        <v>29</v>
      </c>
      <c r="H72" s="48">
        <v>24</v>
      </c>
      <c r="J72" s="48"/>
      <c r="K72" s="48"/>
      <c r="L72" s="48"/>
      <c r="N72" s="46">
        <f>SUM(F72:H72)</f>
        <v>79</v>
      </c>
      <c r="O72" s="49">
        <f t="shared" si="3"/>
        <v>26.333333333333332</v>
      </c>
      <c r="P72" s="50">
        <f t="shared" si="4"/>
        <v>5</v>
      </c>
    </row>
    <row r="73" spans="1:17" ht="23.4" x14ac:dyDescent="0.45">
      <c r="A73" s="24" t="s">
        <v>93</v>
      </c>
      <c r="B73" s="47">
        <v>66086</v>
      </c>
      <c r="C73" s="62" t="s">
        <v>102</v>
      </c>
      <c r="D73" s="62" t="s">
        <v>103</v>
      </c>
      <c r="E73" s="74" t="s">
        <v>45</v>
      </c>
      <c r="F73" s="73">
        <v>30</v>
      </c>
      <c r="G73" s="48">
        <v>24</v>
      </c>
      <c r="H73" s="48">
        <v>26</v>
      </c>
      <c r="J73" s="48"/>
      <c r="K73" s="48"/>
      <c r="L73" s="48"/>
      <c r="N73" s="46">
        <f>SUM(F73:H73)</f>
        <v>80</v>
      </c>
      <c r="O73" s="49">
        <f t="shared" si="3"/>
        <v>26.666666666666668</v>
      </c>
      <c r="P73" s="50">
        <f t="shared" si="4"/>
        <v>2</v>
      </c>
    </row>
    <row r="74" spans="1:17" ht="23.4" x14ac:dyDescent="0.45">
      <c r="A74" s="24" t="s">
        <v>94</v>
      </c>
      <c r="B74" s="47">
        <v>67463</v>
      </c>
      <c r="C74" s="62" t="s">
        <v>208</v>
      </c>
      <c r="D74" s="62" t="s">
        <v>209</v>
      </c>
      <c r="E74" s="74" t="s">
        <v>66</v>
      </c>
      <c r="F74" s="73">
        <v>27</v>
      </c>
      <c r="G74" s="48">
        <v>25</v>
      </c>
      <c r="H74" s="48">
        <v>28</v>
      </c>
      <c r="J74" s="48"/>
      <c r="K74" s="48"/>
      <c r="L74" s="48"/>
      <c r="N74" s="46">
        <f>SUM(F74:M74)</f>
        <v>80</v>
      </c>
      <c r="O74" s="49">
        <f t="shared" si="3"/>
        <v>26.666666666666668</v>
      </c>
      <c r="P74" s="50">
        <f t="shared" si="4"/>
        <v>3</v>
      </c>
    </row>
    <row r="75" spans="1:17" ht="23.4" x14ac:dyDescent="0.45">
      <c r="A75" s="24" t="s">
        <v>96</v>
      </c>
      <c r="B75" s="47">
        <v>37079</v>
      </c>
      <c r="C75" s="62" t="s">
        <v>244</v>
      </c>
      <c r="D75" s="62" t="s">
        <v>218</v>
      </c>
      <c r="E75" s="74" t="s">
        <v>39</v>
      </c>
      <c r="F75" s="73">
        <v>29</v>
      </c>
      <c r="G75" s="48">
        <v>27</v>
      </c>
      <c r="H75" s="48">
        <v>24</v>
      </c>
      <c r="J75" s="48"/>
      <c r="K75" s="48"/>
      <c r="L75" s="48"/>
      <c r="N75" s="46">
        <f>SUM(F75:M75)</f>
        <v>80</v>
      </c>
      <c r="O75" s="49">
        <f t="shared" si="3"/>
        <v>26.666666666666668</v>
      </c>
      <c r="P75" s="50">
        <f t="shared" si="4"/>
        <v>3</v>
      </c>
    </row>
    <row r="76" spans="1:17" ht="23.4" x14ac:dyDescent="0.45">
      <c r="A76" s="24" t="s">
        <v>180</v>
      </c>
      <c r="B76" s="47">
        <v>10260</v>
      </c>
      <c r="C76" s="62" t="s">
        <v>194</v>
      </c>
      <c r="D76" s="62" t="s">
        <v>182</v>
      </c>
      <c r="E76" s="74" t="s">
        <v>118</v>
      </c>
      <c r="F76" s="73">
        <v>28</v>
      </c>
      <c r="G76" s="48">
        <v>24</v>
      </c>
      <c r="H76" s="48">
        <v>28</v>
      </c>
      <c r="J76" s="48"/>
      <c r="K76" s="48"/>
      <c r="L76" s="48"/>
      <c r="N76" s="46">
        <f>SUM(F76:H76)</f>
        <v>80</v>
      </c>
      <c r="O76" s="49">
        <f t="shared" si="3"/>
        <v>26.666666666666668</v>
      </c>
      <c r="P76" s="50">
        <f t="shared" si="4"/>
        <v>4</v>
      </c>
    </row>
    <row r="77" spans="1:17" ht="23.4" x14ac:dyDescent="0.45">
      <c r="A77" s="24" t="s">
        <v>101</v>
      </c>
      <c r="B77" s="47">
        <v>37964</v>
      </c>
      <c r="C77" s="62" t="s">
        <v>203</v>
      </c>
      <c r="D77" s="62" t="s">
        <v>187</v>
      </c>
      <c r="E77" s="74" t="s">
        <v>45</v>
      </c>
      <c r="F77" s="73">
        <v>28</v>
      </c>
      <c r="G77" s="48">
        <v>26</v>
      </c>
      <c r="H77" s="48">
        <v>28</v>
      </c>
      <c r="J77" s="48"/>
      <c r="K77" s="48"/>
      <c r="L77" s="48"/>
      <c r="N77" s="46">
        <f>SUM(F77:H77)</f>
        <v>82</v>
      </c>
      <c r="O77" s="49">
        <f t="shared" si="3"/>
        <v>27.333333333333332</v>
      </c>
      <c r="P77" s="50">
        <f t="shared" si="4"/>
        <v>2</v>
      </c>
    </row>
    <row r="78" spans="1:17" ht="23.4" x14ac:dyDescent="0.45">
      <c r="A78" s="24" t="s">
        <v>104</v>
      </c>
      <c r="B78" s="47">
        <v>35214</v>
      </c>
      <c r="C78" s="62" t="s">
        <v>196</v>
      </c>
      <c r="D78" s="62" t="s">
        <v>188</v>
      </c>
      <c r="E78" s="74" t="s">
        <v>118</v>
      </c>
      <c r="F78" s="73">
        <v>27</v>
      </c>
      <c r="G78" s="48">
        <v>28</v>
      </c>
      <c r="H78" s="48">
        <v>28</v>
      </c>
      <c r="J78" s="48"/>
      <c r="K78" s="48"/>
      <c r="L78" s="48"/>
      <c r="N78" s="46">
        <f>SUM(F78:M78)</f>
        <v>83</v>
      </c>
      <c r="O78" s="49">
        <f t="shared" si="3"/>
        <v>27.666666666666668</v>
      </c>
      <c r="P78" s="50">
        <f t="shared" si="4"/>
        <v>0</v>
      </c>
    </row>
    <row r="79" spans="1:17" ht="23.4" x14ac:dyDescent="0.45">
      <c r="A79" s="24" t="s">
        <v>107</v>
      </c>
      <c r="B79" s="47">
        <v>3261</v>
      </c>
      <c r="C79" s="62" t="s">
        <v>90</v>
      </c>
      <c r="D79" s="62" t="s">
        <v>91</v>
      </c>
      <c r="E79" s="74" t="s">
        <v>45</v>
      </c>
      <c r="F79" s="73">
        <v>27</v>
      </c>
      <c r="G79" s="48">
        <v>28</v>
      </c>
      <c r="H79" s="48">
        <v>28</v>
      </c>
      <c r="J79" s="48"/>
      <c r="K79" s="48"/>
      <c r="L79" s="48"/>
      <c r="N79" s="46">
        <f>SUM(F79:H79)</f>
        <v>83</v>
      </c>
      <c r="O79" s="49">
        <f t="shared" si="3"/>
        <v>27.666666666666668</v>
      </c>
      <c r="P79" s="50">
        <f t="shared" si="4"/>
        <v>0</v>
      </c>
    </row>
    <row r="80" spans="1:17" ht="23.4" x14ac:dyDescent="0.45">
      <c r="A80" s="24" t="s">
        <v>108</v>
      </c>
      <c r="B80" s="47">
        <v>68002</v>
      </c>
      <c r="C80" s="62" t="s">
        <v>213</v>
      </c>
      <c r="D80" s="62" t="s">
        <v>214</v>
      </c>
      <c r="E80" s="75" t="s">
        <v>66</v>
      </c>
      <c r="F80" s="73">
        <v>31</v>
      </c>
      <c r="G80" s="48">
        <v>23</v>
      </c>
      <c r="H80" s="48">
        <v>30</v>
      </c>
      <c r="J80" s="48"/>
      <c r="K80" s="48"/>
      <c r="L80" s="48"/>
      <c r="N80" s="46">
        <f>SUM(F80:M80)</f>
        <v>84</v>
      </c>
      <c r="O80" s="49">
        <f t="shared" si="3"/>
        <v>28</v>
      </c>
      <c r="P80" s="50">
        <v>9</v>
      </c>
    </row>
    <row r="81" spans="1:23" ht="23.4" x14ac:dyDescent="0.45">
      <c r="A81" s="24" t="s">
        <v>110</v>
      </c>
      <c r="B81" s="47">
        <v>1549</v>
      </c>
      <c r="C81" s="62" t="s">
        <v>64</v>
      </c>
      <c r="D81" s="62" t="s">
        <v>82</v>
      </c>
      <c r="E81" s="74" t="s">
        <v>66</v>
      </c>
      <c r="F81" s="73">
        <v>35</v>
      </c>
      <c r="G81" s="48">
        <v>26</v>
      </c>
      <c r="H81" s="48">
        <v>24</v>
      </c>
      <c r="J81" s="48"/>
      <c r="K81" s="48"/>
      <c r="L81" s="48"/>
      <c r="N81" s="46">
        <f>SUM(F81:H81)</f>
        <v>85</v>
      </c>
      <c r="O81" s="49">
        <f t="shared" si="3"/>
        <v>28.333333333333332</v>
      </c>
      <c r="P81" s="50">
        <f t="shared" ref="P81:P89" si="5">IF(G81&gt;0,(MAX(G81:L81)-MIN(G81:L81)),"0")</f>
        <v>2</v>
      </c>
    </row>
    <row r="82" spans="1:23" ht="23.4" x14ac:dyDescent="0.45">
      <c r="A82" s="24" t="s">
        <v>234</v>
      </c>
      <c r="B82" s="47">
        <v>67640</v>
      </c>
      <c r="C82" s="62" t="s">
        <v>99</v>
      </c>
      <c r="D82" s="62" t="s">
        <v>100</v>
      </c>
      <c r="E82" s="74" t="s">
        <v>68</v>
      </c>
      <c r="F82" s="73">
        <v>22</v>
      </c>
      <c r="G82" s="48">
        <v>29</v>
      </c>
      <c r="H82" s="48">
        <v>34</v>
      </c>
      <c r="J82" s="48"/>
      <c r="K82" s="48"/>
      <c r="L82" s="48"/>
      <c r="N82" s="46">
        <f>SUM(F82:H82)</f>
        <v>85</v>
      </c>
      <c r="O82" s="49">
        <f t="shared" si="3"/>
        <v>28.333333333333332</v>
      </c>
      <c r="P82" s="50">
        <f t="shared" si="5"/>
        <v>5</v>
      </c>
    </row>
    <row r="83" spans="1:23" ht="23.4" x14ac:dyDescent="0.45">
      <c r="A83" s="24" t="s">
        <v>235</v>
      </c>
      <c r="B83" s="47">
        <v>29859</v>
      </c>
      <c r="C83" s="62" t="s">
        <v>199</v>
      </c>
      <c r="D83" s="62" t="s">
        <v>95</v>
      </c>
      <c r="E83" s="74" t="s">
        <v>45</v>
      </c>
      <c r="F83" s="73">
        <v>27</v>
      </c>
      <c r="G83" s="48">
        <v>32</v>
      </c>
      <c r="H83" s="48">
        <v>26</v>
      </c>
      <c r="J83" s="48"/>
      <c r="K83" s="48"/>
      <c r="L83" s="48"/>
      <c r="N83" s="46">
        <f>SUM(F83:H83)</f>
        <v>85</v>
      </c>
      <c r="O83" s="49">
        <f t="shared" si="3"/>
        <v>28.333333333333332</v>
      </c>
      <c r="P83" s="50">
        <f t="shared" si="5"/>
        <v>6</v>
      </c>
    </row>
    <row r="84" spans="1:23" ht="23.4" x14ac:dyDescent="0.45">
      <c r="A84" s="24" t="s">
        <v>236</v>
      </c>
      <c r="B84" s="47">
        <v>42187</v>
      </c>
      <c r="C84" s="62" t="s">
        <v>105</v>
      </c>
      <c r="D84" s="62" t="s">
        <v>245</v>
      </c>
      <c r="E84" s="75" t="s">
        <v>106</v>
      </c>
      <c r="F84" s="73">
        <v>31</v>
      </c>
      <c r="G84" s="48">
        <v>27</v>
      </c>
      <c r="H84" s="48">
        <v>28</v>
      </c>
      <c r="J84" s="48"/>
      <c r="K84" s="48"/>
      <c r="L84" s="48"/>
      <c r="N84" s="46">
        <f>SUM(F84:H84)</f>
        <v>86</v>
      </c>
      <c r="O84" s="49">
        <f t="shared" si="3"/>
        <v>28.666666666666668</v>
      </c>
      <c r="P84" s="50">
        <f t="shared" si="5"/>
        <v>1</v>
      </c>
    </row>
    <row r="85" spans="1:23" ht="23.4" x14ac:dyDescent="0.45">
      <c r="A85" s="24" t="s">
        <v>237</v>
      </c>
      <c r="B85" s="47" t="s">
        <v>133</v>
      </c>
      <c r="C85" s="62" t="s">
        <v>243</v>
      </c>
      <c r="D85" s="62" t="s">
        <v>183</v>
      </c>
      <c r="E85" s="75" t="s">
        <v>293</v>
      </c>
      <c r="F85" s="73">
        <v>30</v>
      </c>
      <c r="G85" s="48">
        <v>30</v>
      </c>
      <c r="H85" s="48">
        <v>26</v>
      </c>
      <c r="J85" s="48"/>
      <c r="K85" s="48"/>
      <c r="L85" s="48"/>
      <c r="N85" s="46">
        <f>SUM(F85:H85)</f>
        <v>86</v>
      </c>
      <c r="O85" s="49">
        <f t="shared" si="3"/>
        <v>28.666666666666668</v>
      </c>
      <c r="P85" s="50">
        <f t="shared" si="5"/>
        <v>4</v>
      </c>
    </row>
    <row r="86" spans="1:23" s="26" customFormat="1" ht="23.4" x14ac:dyDescent="0.45">
      <c r="A86" s="24" t="s">
        <v>238</v>
      </c>
      <c r="B86" s="47">
        <v>36258</v>
      </c>
      <c r="C86" s="62" t="s">
        <v>97</v>
      </c>
      <c r="D86" s="62" t="s">
        <v>98</v>
      </c>
      <c r="E86" s="75" t="s">
        <v>230</v>
      </c>
      <c r="F86" s="73">
        <v>31</v>
      </c>
      <c r="G86" s="48">
        <v>26</v>
      </c>
      <c r="H86" s="48">
        <v>30</v>
      </c>
      <c r="I86" s="48"/>
      <c r="J86" s="48"/>
      <c r="K86" s="48"/>
      <c r="L86" s="48"/>
      <c r="M86" s="23"/>
      <c r="N86" s="46">
        <f>SUM(F86:M86)</f>
        <v>87</v>
      </c>
      <c r="O86" s="49">
        <f t="shared" si="3"/>
        <v>29</v>
      </c>
      <c r="P86" s="50">
        <f t="shared" si="5"/>
        <v>4</v>
      </c>
      <c r="W86" s="23"/>
    </row>
    <row r="87" spans="1:23" s="26" customFormat="1" ht="23.4" x14ac:dyDescent="0.45">
      <c r="A87" s="24" t="s">
        <v>239</v>
      </c>
      <c r="B87" s="47">
        <v>18367</v>
      </c>
      <c r="C87" s="62" t="s">
        <v>198</v>
      </c>
      <c r="D87" s="62" t="s">
        <v>84</v>
      </c>
      <c r="E87" s="75" t="s">
        <v>45</v>
      </c>
      <c r="F87" s="73">
        <v>29</v>
      </c>
      <c r="G87" s="48">
        <v>31</v>
      </c>
      <c r="H87" s="48">
        <v>28</v>
      </c>
      <c r="I87" s="48"/>
      <c r="J87" s="48"/>
      <c r="K87" s="48"/>
      <c r="L87" s="48"/>
      <c r="M87" s="23"/>
      <c r="N87" s="46">
        <f>SUM(F87:M87)</f>
        <v>88</v>
      </c>
      <c r="O87" s="49">
        <f t="shared" si="3"/>
        <v>29.333333333333332</v>
      </c>
      <c r="P87" s="50">
        <f t="shared" si="5"/>
        <v>3</v>
      </c>
      <c r="Q87" s="23"/>
    </row>
    <row r="88" spans="1:23" s="26" customFormat="1" ht="23.4" x14ac:dyDescent="0.45">
      <c r="A88" s="24" t="s">
        <v>240</v>
      </c>
      <c r="B88" s="47">
        <v>37293</v>
      </c>
      <c r="C88" s="62" t="s">
        <v>206</v>
      </c>
      <c r="D88" s="62" t="s">
        <v>186</v>
      </c>
      <c r="E88" s="75" t="s">
        <v>106</v>
      </c>
      <c r="F88" s="73">
        <v>27</v>
      </c>
      <c r="G88" s="48">
        <v>32</v>
      </c>
      <c r="H88" s="48">
        <v>29</v>
      </c>
      <c r="I88" s="48"/>
      <c r="J88" s="48"/>
      <c r="K88" s="48"/>
      <c r="L88" s="48"/>
      <c r="M88" s="23"/>
      <c r="N88" s="46">
        <f>SUM(F88:M88)</f>
        <v>88</v>
      </c>
      <c r="O88" s="49">
        <f t="shared" si="3"/>
        <v>29.333333333333332</v>
      </c>
      <c r="P88" s="50">
        <f t="shared" si="5"/>
        <v>3</v>
      </c>
      <c r="Q88" s="23"/>
    </row>
    <row r="89" spans="1:23" s="26" customFormat="1" ht="23.4" x14ac:dyDescent="0.45">
      <c r="A89" s="24" t="s">
        <v>241</v>
      </c>
      <c r="B89" s="47">
        <v>61978</v>
      </c>
      <c r="C89" s="62" t="s">
        <v>73</v>
      </c>
      <c r="D89" s="62" t="s">
        <v>109</v>
      </c>
      <c r="E89" s="75" t="s">
        <v>45</v>
      </c>
      <c r="F89" s="73">
        <v>31</v>
      </c>
      <c r="G89" s="48">
        <v>27</v>
      </c>
      <c r="H89" s="48">
        <v>33</v>
      </c>
      <c r="I89" s="48"/>
      <c r="J89" s="48"/>
      <c r="K89" s="48"/>
      <c r="L89" s="48"/>
      <c r="M89" s="23"/>
      <c r="N89" s="46">
        <f>SUM(F89:M89)</f>
        <v>91</v>
      </c>
      <c r="O89" s="49">
        <f t="shared" si="3"/>
        <v>30.333333333333332</v>
      </c>
      <c r="P89" s="50">
        <f t="shared" si="5"/>
        <v>6</v>
      </c>
      <c r="Q89" s="23"/>
    </row>
    <row r="90" spans="1:23" s="26" customFormat="1" ht="23.4" x14ac:dyDescent="0.4">
      <c r="A90" s="24" t="s">
        <v>242</v>
      </c>
      <c r="B90" s="47">
        <v>66721</v>
      </c>
      <c r="C90" s="62" t="s">
        <v>22</v>
      </c>
      <c r="D90" s="62" t="s">
        <v>23</v>
      </c>
      <c r="E90" s="75" t="s">
        <v>232</v>
      </c>
      <c r="F90" s="79" t="s">
        <v>286</v>
      </c>
      <c r="G90" s="79"/>
      <c r="H90" s="79"/>
      <c r="I90" s="48"/>
      <c r="J90" s="48"/>
      <c r="K90" s="48"/>
      <c r="L90" s="48"/>
      <c r="M90" s="23"/>
      <c r="N90" s="46">
        <f>SUM(F90:M90)</f>
        <v>0</v>
      </c>
      <c r="O90" s="49">
        <f t="shared" ref="O90" si="6">SUM(N90)/3</f>
        <v>0</v>
      </c>
      <c r="P90" s="50" t="str">
        <f t="shared" ref="P90" si="7">IF(G90&gt;0,(MAX(G90:L90)-MIN(G90:L90)),"0")</f>
        <v>0</v>
      </c>
      <c r="Q90" s="23"/>
    </row>
    <row r="91" spans="1:23" s="26" customFormat="1" x14ac:dyDescent="0.4">
      <c r="A91" s="24" t="s">
        <v>11</v>
      </c>
      <c r="B91" s="25"/>
      <c r="E91" s="58"/>
      <c r="F91" s="48"/>
      <c r="G91" s="48"/>
      <c r="H91" s="48"/>
      <c r="I91" s="48"/>
      <c r="J91" s="58"/>
      <c r="K91" s="58"/>
      <c r="L91" s="58"/>
      <c r="M91" s="23"/>
      <c r="N91" s="57"/>
      <c r="O91" s="49"/>
      <c r="P91" s="59"/>
      <c r="Q91" s="23"/>
    </row>
    <row r="92" spans="1:23" s="26" customFormat="1" x14ac:dyDescent="0.4">
      <c r="A92" s="24" t="s">
        <v>11</v>
      </c>
      <c r="B92" s="47"/>
      <c r="C92" s="62"/>
      <c r="D92" s="62"/>
      <c r="E92" s="62"/>
      <c r="F92" s="48"/>
      <c r="G92" s="48"/>
      <c r="H92" s="48"/>
      <c r="I92" s="48"/>
      <c r="J92" s="48"/>
      <c r="K92" s="48"/>
      <c r="L92" s="48"/>
      <c r="M92" s="23"/>
      <c r="N92" s="46"/>
      <c r="O92" s="49"/>
      <c r="P92" s="50"/>
      <c r="Q92" s="23"/>
    </row>
    <row r="93" spans="1:23" s="26" customFormat="1" x14ac:dyDescent="0.4">
      <c r="A93" s="24" t="s">
        <v>11</v>
      </c>
      <c r="B93" s="47"/>
      <c r="C93" s="62"/>
      <c r="D93" s="62"/>
      <c r="E93" s="62"/>
      <c r="F93" s="48"/>
      <c r="G93" s="48"/>
      <c r="H93" s="48"/>
      <c r="I93" s="48"/>
      <c r="J93" s="48"/>
      <c r="K93" s="48"/>
      <c r="L93" s="48"/>
      <c r="M93" s="23"/>
      <c r="N93" s="46"/>
      <c r="O93" s="49"/>
      <c r="P93" s="50"/>
      <c r="Q93" s="23"/>
    </row>
    <row r="94" spans="1:23" s="26" customFormat="1" x14ac:dyDescent="0.4">
      <c r="A94" s="24"/>
      <c r="B94" s="47"/>
      <c r="C94" s="62"/>
      <c r="D94" s="62"/>
      <c r="E94" s="62"/>
      <c r="F94" s="48"/>
      <c r="G94" s="48"/>
      <c r="H94" s="48"/>
      <c r="I94" s="48"/>
      <c r="J94" s="48"/>
      <c r="K94" s="48"/>
      <c r="L94" s="48"/>
      <c r="M94" s="23"/>
      <c r="N94" s="46"/>
      <c r="O94" s="49"/>
      <c r="P94" s="50"/>
      <c r="Q94" s="23"/>
    </row>
    <row r="95" spans="1:23" s="26" customFormat="1" x14ac:dyDescent="0.4">
      <c r="A95" s="24"/>
      <c r="B95" s="47"/>
      <c r="C95" s="62"/>
      <c r="D95" s="62"/>
      <c r="E95" s="62"/>
      <c r="F95" s="48"/>
      <c r="G95" s="48"/>
      <c r="H95" s="48"/>
      <c r="I95" s="48"/>
      <c r="J95" s="48"/>
      <c r="K95" s="48"/>
      <c r="L95" s="48"/>
      <c r="M95" s="23"/>
      <c r="N95" s="46"/>
      <c r="O95" s="49"/>
      <c r="P95" s="50"/>
      <c r="Q95" s="23"/>
    </row>
    <row r="96" spans="1:23" s="26" customFormat="1" x14ac:dyDescent="0.4">
      <c r="A96" s="24"/>
      <c r="B96" s="47"/>
      <c r="C96" s="62"/>
      <c r="D96" s="62"/>
      <c r="E96" s="62"/>
      <c r="F96" s="48"/>
      <c r="G96" s="48"/>
      <c r="H96" s="48"/>
      <c r="I96" s="48"/>
      <c r="J96" s="48"/>
      <c r="K96" s="48"/>
      <c r="L96" s="48"/>
      <c r="M96" s="23"/>
      <c r="N96" s="46"/>
      <c r="O96" s="49"/>
      <c r="P96" s="50"/>
      <c r="Q96" s="23"/>
    </row>
    <row r="97" spans="1:23" s="26" customFormat="1" x14ac:dyDescent="0.4">
      <c r="A97" s="24"/>
      <c r="B97" s="47"/>
      <c r="C97" s="52"/>
      <c r="D97" s="52"/>
      <c r="E97" s="48"/>
      <c r="F97" s="48"/>
      <c r="G97" s="40" t="s">
        <v>111</v>
      </c>
      <c r="H97" s="48"/>
      <c r="I97" s="48"/>
      <c r="J97" s="48"/>
      <c r="K97" s="48"/>
      <c r="L97" s="48"/>
      <c r="M97" s="27"/>
      <c r="N97" s="23"/>
      <c r="O97" s="53"/>
      <c r="P97" s="45"/>
      <c r="Q97" s="23"/>
    </row>
    <row r="98" spans="1:23" s="26" customFormat="1" x14ac:dyDescent="0.4">
      <c r="A98" s="24"/>
      <c r="B98" s="47"/>
      <c r="C98" s="40" t="s">
        <v>112</v>
      </c>
      <c r="D98" s="40"/>
      <c r="E98" s="54"/>
      <c r="F98" s="48"/>
      <c r="G98" s="40" t="s">
        <v>113</v>
      </c>
      <c r="H98" s="48"/>
      <c r="I98" s="48"/>
      <c r="J98" s="27"/>
      <c r="K98" s="27"/>
      <c r="L98" s="27"/>
      <c r="M98" s="27"/>
      <c r="N98" s="23"/>
      <c r="O98" s="40"/>
      <c r="P98" s="45"/>
      <c r="Q98" s="23"/>
    </row>
    <row r="99" spans="1:23" ht="18" customHeight="1" x14ac:dyDescent="0.4">
      <c r="C99" s="27" t="s">
        <v>289</v>
      </c>
      <c r="D99" s="27"/>
      <c r="E99" s="54"/>
      <c r="G99" s="40" t="s">
        <v>114</v>
      </c>
      <c r="J99" s="27"/>
      <c r="K99" s="27"/>
      <c r="L99" s="27"/>
      <c r="M99" s="27"/>
      <c r="N99" s="23"/>
      <c r="O99" s="55"/>
      <c r="P99" s="40"/>
      <c r="Q99" s="27"/>
      <c r="W99" s="26"/>
    </row>
    <row r="100" spans="1:23" ht="18" customHeight="1" x14ac:dyDescent="0.3"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N100" s="23"/>
      <c r="O100" s="55"/>
      <c r="P100" s="40"/>
      <c r="Q100" s="27"/>
    </row>
    <row r="101" spans="1:23" ht="18" customHeight="1" x14ac:dyDescent="0.4">
      <c r="C101" s="56"/>
      <c r="D101" s="56"/>
      <c r="E101" s="26"/>
      <c r="J101" s="23"/>
      <c r="K101" s="23"/>
      <c r="L101" s="23"/>
      <c r="M101" s="26"/>
      <c r="N101" s="26"/>
      <c r="O101" s="29"/>
      <c r="P101" s="26"/>
      <c r="Q101" s="40"/>
    </row>
    <row r="102" spans="1:23" ht="18" customHeight="1" x14ac:dyDescent="0.4">
      <c r="C102" s="23"/>
      <c r="D102" s="23"/>
      <c r="E102" s="26"/>
      <c r="J102" s="23"/>
      <c r="K102" s="23"/>
      <c r="L102" s="23"/>
      <c r="M102" s="26"/>
      <c r="N102" s="26"/>
      <c r="O102" s="29"/>
      <c r="P102" s="26"/>
      <c r="Q102" s="40"/>
    </row>
    <row r="103" spans="1:23" s="26" customFormat="1" ht="18" customHeight="1" x14ac:dyDescent="0.4">
      <c r="A103" s="24"/>
      <c r="B103" s="25"/>
      <c r="E103" s="23"/>
      <c r="F103" s="48"/>
      <c r="G103" s="48"/>
      <c r="H103" s="48"/>
      <c r="I103" s="48"/>
      <c r="J103" s="23"/>
      <c r="K103" s="23"/>
      <c r="L103" s="23"/>
      <c r="O103" s="29"/>
      <c r="W103" s="23"/>
    </row>
    <row r="104" spans="1:23" s="26" customFormat="1" ht="18" customHeight="1" x14ac:dyDescent="0.4">
      <c r="A104" s="24"/>
      <c r="B104" s="25"/>
      <c r="E104" s="23"/>
      <c r="F104" s="48"/>
      <c r="G104" s="48"/>
      <c r="H104" s="48"/>
      <c r="I104" s="48"/>
      <c r="J104" s="23"/>
      <c r="K104" s="23"/>
      <c r="L104" s="23"/>
      <c r="M104" s="23"/>
      <c r="O104" s="29"/>
    </row>
    <row r="105" spans="1:23" s="26" customFormat="1" x14ac:dyDescent="0.4">
      <c r="A105" s="24"/>
      <c r="B105" s="25"/>
      <c r="E105" s="23"/>
      <c r="F105" s="48"/>
      <c r="G105" s="48"/>
      <c r="H105" s="48"/>
      <c r="I105" s="48"/>
      <c r="J105" s="23"/>
      <c r="K105" s="23"/>
      <c r="L105" s="23"/>
      <c r="M105" s="23"/>
      <c r="O105" s="29"/>
    </row>
    <row r="106" spans="1:23" s="26" customFormat="1" x14ac:dyDescent="0.4">
      <c r="A106" s="24"/>
      <c r="B106" s="25"/>
      <c r="E106" s="23"/>
      <c r="F106" s="48"/>
      <c r="G106" s="48"/>
      <c r="H106" s="48"/>
      <c r="I106" s="48"/>
      <c r="J106" s="23"/>
      <c r="K106" s="23"/>
      <c r="L106" s="23"/>
      <c r="M106" s="23"/>
      <c r="O106" s="29"/>
    </row>
    <row r="107" spans="1:23" s="26" customFormat="1" x14ac:dyDescent="0.4">
      <c r="A107" s="24"/>
      <c r="B107" s="25"/>
      <c r="E107" s="23"/>
      <c r="F107" s="48"/>
      <c r="G107" s="48"/>
      <c r="H107" s="48"/>
      <c r="I107" s="48"/>
      <c r="J107" s="23"/>
      <c r="K107" s="23"/>
      <c r="L107" s="23"/>
      <c r="M107" s="23"/>
      <c r="O107" s="29"/>
    </row>
    <row r="108" spans="1:23" s="26" customFormat="1" x14ac:dyDescent="0.4">
      <c r="A108" s="24"/>
      <c r="B108" s="25"/>
      <c r="E108" s="23"/>
      <c r="F108" s="48"/>
      <c r="G108" s="48"/>
      <c r="H108" s="48"/>
      <c r="I108" s="48"/>
      <c r="J108" s="23"/>
      <c r="K108" s="23"/>
      <c r="L108" s="23"/>
      <c r="M108" s="23"/>
      <c r="O108" s="29"/>
    </row>
    <row r="109" spans="1:23" s="26" customFormat="1" x14ac:dyDescent="0.4">
      <c r="A109" s="24"/>
      <c r="B109" s="25"/>
      <c r="E109" s="23"/>
      <c r="F109" s="48"/>
      <c r="G109" s="48"/>
      <c r="H109" s="48"/>
      <c r="I109" s="48"/>
      <c r="J109" s="23"/>
      <c r="K109" s="23"/>
      <c r="L109" s="23"/>
      <c r="M109" s="23"/>
      <c r="O109" s="29"/>
    </row>
    <row r="110" spans="1:23" s="26" customFormat="1" x14ac:dyDescent="0.4">
      <c r="A110" s="24"/>
      <c r="B110" s="25"/>
      <c r="E110" s="23"/>
      <c r="F110" s="48"/>
      <c r="G110" s="48"/>
      <c r="H110" s="48"/>
      <c r="I110" s="48"/>
      <c r="J110" s="23"/>
      <c r="K110" s="23"/>
      <c r="L110" s="23"/>
      <c r="M110" s="23"/>
      <c r="O110" s="29"/>
    </row>
    <row r="111" spans="1:23" s="26" customFormat="1" x14ac:dyDescent="0.4">
      <c r="A111" s="24"/>
      <c r="B111" s="25"/>
      <c r="E111" s="23"/>
      <c r="F111" s="48"/>
      <c r="G111" s="48"/>
      <c r="H111" s="48"/>
      <c r="I111" s="48"/>
      <c r="J111" s="23"/>
      <c r="K111" s="23"/>
      <c r="L111" s="23"/>
      <c r="M111" s="23"/>
      <c r="O111" s="29"/>
    </row>
    <row r="112" spans="1:23" s="26" customFormat="1" x14ac:dyDescent="0.4">
      <c r="A112" s="24"/>
      <c r="B112" s="25"/>
      <c r="E112" s="23"/>
      <c r="F112" s="48"/>
      <c r="G112" s="48"/>
      <c r="H112" s="48"/>
      <c r="I112" s="48"/>
      <c r="J112" s="23"/>
      <c r="K112" s="23"/>
      <c r="L112" s="23"/>
      <c r="M112" s="23"/>
      <c r="O112" s="29"/>
    </row>
    <row r="113" spans="1:23" s="26" customFormat="1" x14ac:dyDescent="0.4">
      <c r="A113" s="24"/>
      <c r="B113" s="25"/>
      <c r="E113" s="23"/>
      <c r="F113" s="48"/>
      <c r="G113" s="48"/>
      <c r="H113" s="48"/>
      <c r="I113" s="48"/>
      <c r="J113" s="23"/>
      <c r="K113" s="23"/>
      <c r="L113" s="23"/>
      <c r="M113" s="23"/>
      <c r="O113" s="29"/>
    </row>
    <row r="114" spans="1:23" s="26" customFormat="1" x14ac:dyDescent="0.4">
      <c r="A114" s="24"/>
      <c r="B114" s="25"/>
      <c r="E114" s="23"/>
      <c r="F114" s="48"/>
      <c r="G114" s="48"/>
      <c r="H114" s="48"/>
      <c r="I114" s="48"/>
      <c r="J114" s="23"/>
      <c r="K114" s="23"/>
      <c r="L114" s="23"/>
      <c r="M114" s="23"/>
      <c r="O114" s="29"/>
    </row>
    <row r="115" spans="1:23" s="26" customFormat="1" x14ac:dyDescent="0.4">
      <c r="A115" s="24"/>
      <c r="B115" s="25"/>
      <c r="E115" s="23"/>
      <c r="F115" s="48"/>
      <c r="G115" s="48"/>
      <c r="H115" s="48"/>
      <c r="I115" s="48"/>
      <c r="J115" s="23"/>
      <c r="K115" s="23"/>
      <c r="L115" s="23"/>
      <c r="M115" s="23"/>
      <c r="O115" s="29"/>
    </row>
    <row r="116" spans="1:23" s="26" customFormat="1" x14ac:dyDescent="0.4">
      <c r="A116" s="24"/>
      <c r="B116" s="25"/>
      <c r="E116" s="23"/>
      <c r="F116" s="48"/>
      <c r="G116" s="48"/>
      <c r="H116" s="48"/>
      <c r="I116" s="48"/>
      <c r="J116" s="23"/>
      <c r="K116" s="23"/>
      <c r="L116" s="23"/>
      <c r="M116" s="23"/>
      <c r="O116" s="29"/>
    </row>
    <row r="117" spans="1:23" s="26" customFormat="1" x14ac:dyDescent="0.4">
      <c r="A117" s="24"/>
      <c r="B117" s="25"/>
      <c r="E117" s="23"/>
      <c r="F117" s="48"/>
      <c r="G117" s="48"/>
      <c r="H117" s="48"/>
      <c r="I117" s="48"/>
      <c r="J117" s="23"/>
      <c r="K117" s="23"/>
      <c r="L117" s="23"/>
      <c r="M117" s="23"/>
      <c r="O117" s="29"/>
    </row>
    <row r="118" spans="1:23" s="26" customFormat="1" x14ac:dyDescent="0.4">
      <c r="A118" s="24"/>
      <c r="B118" s="25"/>
      <c r="E118" s="23"/>
      <c r="F118" s="48"/>
      <c r="G118" s="48"/>
      <c r="H118" s="48"/>
      <c r="I118" s="48"/>
      <c r="J118" s="23"/>
      <c r="K118" s="23"/>
      <c r="L118" s="23"/>
      <c r="M118" s="23"/>
      <c r="O118" s="29"/>
    </row>
    <row r="119" spans="1:23" x14ac:dyDescent="0.4">
      <c r="E119" s="23"/>
      <c r="J119" s="23"/>
      <c r="K119" s="23"/>
      <c r="L119" s="23"/>
      <c r="N119" s="26"/>
      <c r="O119" s="29"/>
      <c r="P119" s="26"/>
      <c r="W119" s="26"/>
    </row>
    <row r="120" spans="1:23" x14ac:dyDescent="0.4">
      <c r="E120" s="23"/>
      <c r="J120" s="23"/>
      <c r="K120" s="23"/>
      <c r="L120" s="23"/>
      <c r="N120" s="26"/>
      <c r="O120" s="29"/>
      <c r="P120" s="26"/>
    </row>
    <row r="121" spans="1:23" x14ac:dyDescent="0.3">
      <c r="E121" s="23"/>
      <c r="F121" s="27"/>
      <c r="G121" s="27"/>
      <c r="H121" s="27"/>
      <c r="I121" s="27"/>
      <c r="J121" s="23"/>
      <c r="K121" s="23"/>
      <c r="L121" s="23"/>
      <c r="N121" s="26"/>
      <c r="O121" s="29"/>
      <c r="P121" s="26"/>
    </row>
    <row r="122" spans="1:23" x14ac:dyDescent="0.3">
      <c r="E122" s="23"/>
      <c r="F122" s="27"/>
      <c r="G122" s="27"/>
      <c r="H122" s="27"/>
      <c r="I122" s="27"/>
      <c r="J122" s="23"/>
      <c r="K122" s="23"/>
      <c r="L122" s="23"/>
      <c r="N122" s="26"/>
      <c r="O122" s="29"/>
      <c r="P122" s="26"/>
    </row>
    <row r="123" spans="1:23" x14ac:dyDescent="0.3">
      <c r="E123" s="23"/>
      <c r="F123" s="27"/>
      <c r="G123" s="27"/>
      <c r="H123" s="27"/>
      <c r="I123" s="27"/>
      <c r="J123" s="23"/>
      <c r="K123" s="23"/>
      <c r="L123" s="23"/>
      <c r="N123" s="26"/>
      <c r="O123" s="29"/>
      <c r="P123" s="26"/>
    </row>
    <row r="124" spans="1:23" x14ac:dyDescent="0.3">
      <c r="E124" s="23"/>
      <c r="F124" s="27"/>
      <c r="G124" s="27"/>
      <c r="H124" s="27"/>
      <c r="I124" s="27"/>
      <c r="J124" s="23"/>
      <c r="K124" s="23"/>
      <c r="L124" s="23"/>
      <c r="N124" s="26"/>
      <c r="O124" s="29"/>
      <c r="P124" s="26"/>
    </row>
    <row r="125" spans="1:23" x14ac:dyDescent="0.3">
      <c r="E125" s="23"/>
      <c r="F125" s="27"/>
      <c r="G125" s="27"/>
      <c r="H125" s="27"/>
      <c r="I125" s="27"/>
      <c r="J125" s="23"/>
      <c r="K125" s="23"/>
      <c r="L125" s="23"/>
      <c r="N125" s="26"/>
      <c r="O125" s="29"/>
      <c r="P125" s="26"/>
    </row>
    <row r="126" spans="1:23" x14ac:dyDescent="0.3">
      <c r="E126" s="23"/>
      <c r="F126" s="27"/>
      <c r="G126" s="27"/>
      <c r="H126" s="27"/>
      <c r="I126" s="27"/>
      <c r="J126" s="23"/>
      <c r="K126" s="23"/>
      <c r="L126" s="23"/>
      <c r="N126" s="26"/>
      <c r="O126" s="29"/>
      <c r="P126" s="26"/>
    </row>
    <row r="127" spans="1:23" x14ac:dyDescent="0.3">
      <c r="E127" s="23"/>
      <c r="F127" s="27"/>
      <c r="G127" s="27"/>
      <c r="H127" s="27"/>
      <c r="I127" s="27"/>
      <c r="J127" s="23"/>
      <c r="K127" s="23"/>
      <c r="L127" s="23"/>
      <c r="N127" s="26"/>
      <c r="O127" s="29"/>
      <c r="P127" s="26"/>
    </row>
    <row r="128" spans="1:23" x14ac:dyDescent="0.3">
      <c r="E128" s="23"/>
      <c r="F128" s="27"/>
      <c r="G128" s="27"/>
      <c r="H128" s="27"/>
      <c r="I128" s="27"/>
      <c r="J128" s="23"/>
      <c r="K128" s="23"/>
      <c r="L128" s="23"/>
      <c r="N128" s="26"/>
      <c r="O128" s="29"/>
      <c r="P128" s="26"/>
    </row>
    <row r="129" spans="5:16" x14ac:dyDescent="0.3">
      <c r="E129" s="23"/>
      <c r="F129" s="27"/>
      <c r="G129" s="27"/>
      <c r="H129" s="27"/>
      <c r="I129" s="27"/>
      <c r="J129" s="23"/>
      <c r="K129" s="23"/>
      <c r="L129" s="23"/>
      <c r="N129" s="26"/>
      <c r="O129" s="29"/>
      <c r="P129" s="26"/>
    </row>
    <row r="130" spans="5:16" x14ac:dyDescent="0.3">
      <c r="E130" s="23"/>
      <c r="F130" s="27"/>
      <c r="G130" s="27"/>
      <c r="H130" s="27"/>
      <c r="I130" s="27"/>
      <c r="J130" s="23"/>
      <c r="K130" s="23"/>
      <c r="L130" s="23"/>
      <c r="N130" s="26"/>
      <c r="O130" s="29"/>
      <c r="P130" s="26"/>
    </row>
    <row r="131" spans="5:16" x14ac:dyDescent="0.3">
      <c r="E131" s="23"/>
      <c r="F131" s="27"/>
      <c r="G131" s="27"/>
      <c r="H131" s="27"/>
      <c r="I131" s="27"/>
      <c r="J131" s="23"/>
      <c r="K131" s="23"/>
      <c r="L131" s="23"/>
      <c r="N131" s="26"/>
      <c r="O131" s="29"/>
      <c r="P131" s="26"/>
    </row>
    <row r="132" spans="5:16" x14ac:dyDescent="0.3">
      <c r="E132" s="23"/>
      <c r="F132" s="27"/>
      <c r="G132" s="27"/>
      <c r="H132" s="27"/>
      <c r="I132" s="27"/>
      <c r="J132" s="23"/>
      <c r="K132" s="23"/>
      <c r="L132" s="23"/>
      <c r="N132" s="26"/>
      <c r="O132" s="29"/>
      <c r="P132" s="26"/>
    </row>
    <row r="133" spans="5:16" x14ac:dyDescent="0.3">
      <c r="E133" s="23"/>
      <c r="F133" s="27"/>
      <c r="G133" s="27"/>
      <c r="H133" s="27"/>
      <c r="I133" s="27"/>
      <c r="J133" s="23"/>
      <c r="K133" s="23"/>
      <c r="L133" s="23"/>
      <c r="N133" s="26"/>
      <c r="O133" s="29"/>
      <c r="P133" s="26"/>
    </row>
    <row r="134" spans="5:16" x14ac:dyDescent="0.3">
      <c r="E134" s="23"/>
      <c r="F134" s="27"/>
      <c r="G134" s="27"/>
      <c r="H134" s="27"/>
      <c r="I134" s="27"/>
      <c r="J134" s="23"/>
      <c r="K134" s="23"/>
      <c r="L134" s="23"/>
      <c r="N134" s="26"/>
      <c r="O134" s="29"/>
      <c r="P134" s="26"/>
    </row>
    <row r="135" spans="5:16" x14ac:dyDescent="0.3">
      <c r="E135" s="23"/>
      <c r="F135" s="27"/>
      <c r="G135" s="27"/>
      <c r="H135" s="27"/>
      <c r="I135" s="27"/>
      <c r="J135" s="23"/>
      <c r="K135" s="23"/>
      <c r="L135" s="23"/>
      <c r="N135" s="26"/>
      <c r="O135" s="29"/>
      <c r="P135" s="26"/>
    </row>
    <row r="136" spans="5:16" x14ac:dyDescent="0.3">
      <c r="E136" s="23"/>
      <c r="F136" s="27"/>
      <c r="G136" s="27"/>
      <c r="H136" s="27"/>
      <c r="I136" s="27"/>
      <c r="J136" s="23"/>
      <c r="K136" s="23"/>
      <c r="L136" s="23"/>
      <c r="N136" s="26"/>
      <c r="O136" s="29"/>
      <c r="P136" s="26"/>
    </row>
    <row r="137" spans="5:16" x14ac:dyDescent="0.3">
      <c r="E137" s="23"/>
      <c r="F137" s="27"/>
      <c r="G137" s="27"/>
      <c r="H137" s="27"/>
      <c r="I137" s="27"/>
      <c r="J137" s="23"/>
      <c r="K137" s="23"/>
      <c r="L137" s="23"/>
      <c r="N137" s="26"/>
      <c r="O137" s="29"/>
      <c r="P137" s="26"/>
    </row>
    <row r="138" spans="5:16" x14ac:dyDescent="0.3">
      <c r="E138" s="23"/>
      <c r="F138" s="27"/>
      <c r="G138" s="27"/>
      <c r="H138" s="27"/>
      <c r="I138" s="27"/>
      <c r="J138" s="23"/>
      <c r="K138" s="23"/>
      <c r="L138" s="23"/>
      <c r="N138" s="26"/>
      <c r="O138" s="29"/>
      <c r="P138" s="26"/>
    </row>
    <row r="139" spans="5:16" x14ac:dyDescent="0.3">
      <c r="E139" s="23"/>
      <c r="F139" s="27"/>
      <c r="G139" s="27"/>
      <c r="H139" s="27"/>
      <c r="I139" s="27"/>
      <c r="J139" s="23"/>
      <c r="K139" s="23"/>
      <c r="L139" s="23"/>
      <c r="N139" s="26"/>
      <c r="O139" s="29"/>
      <c r="P139" s="26"/>
    </row>
    <row r="140" spans="5:16" x14ac:dyDescent="0.3">
      <c r="E140" s="23"/>
      <c r="F140" s="27"/>
      <c r="G140" s="27"/>
      <c r="H140" s="27"/>
      <c r="I140" s="27"/>
      <c r="J140" s="23"/>
      <c r="K140" s="23"/>
      <c r="L140" s="23"/>
      <c r="N140" s="26"/>
      <c r="O140" s="29"/>
      <c r="P140" s="26"/>
    </row>
    <row r="141" spans="5:16" x14ac:dyDescent="0.3">
      <c r="E141" s="23"/>
      <c r="F141" s="27"/>
      <c r="G141" s="27"/>
      <c r="H141" s="27"/>
      <c r="I141" s="27"/>
      <c r="J141" s="23"/>
      <c r="K141" s="23"/>
      <c r="L141" s="23"/>
      <c r="N141" s="26"/>
      <c r="O141" s="29"/>
      <c r="P141" s="26"/>
    </row>
    <row r="142" spans="5:16" x14ac:dyDescent="0.3">
      <c r="E142" s="23"/>
      <c r="F142" s="27"/>
      <c r="G142" s="27"/>
      <c r="H142" s="27"/>
      <c r="I142" s="27"/>
      <c r="J142" s="23"/>
      <c r="K142" s="23"/>
      <c r="L142" s="23"/>
      <c r="N142" s="26"/>
      <c r="O142" s="29"/>
      <c r="P142" s="26"/>
    </row>
    <row r="143" spans="5:16" x14ac:dyDescent="0.3">
      <c r="E143" s="23"/>
      <c r="F143" s="27"/>
      <c r="G143" s="27"/>
      <c r="H143" s="27"/>
      <c r="I143" s="27"/>
      <c r="J143" s="23"/>
      <c r="K143" s="23"/>
      <c r="L143" s="23"/>
      <c r="N143" s="26"/>
      <c r="O143" s="29"/>
      <c r="P143" s="26"/>
    </row>
    <row r="144" spans="5:16" x14ac:dyDescent="0.3">
      <c r="E144" s="23"/>
      <c r="F144" s="27"/>
      <c r="G144" s="27"/>
      <c r="H144" s="27"/>
      <c r="I144" s="27"/>
      <c r="J144" s="23"/>
      <c r="K144" s="23"/>
      <c r="L144" s="23"/>
      <c r="N144" s="26"/>
      <c r="O144" s="29"/>
      <c r="P144" s="26"/>
    </row>
    <row r="145" spans="5:16" x14ac:dyDescent="0.3">
      <c r="E145" s="23"/>
      <c r="F145" s="27"/>
      <c r="G145" s="27"/>
      <c r="H145" s="27"/>
      <c r="I145" s="27"/>
      <c r="J145" s="23"/>
      <c r="K145" s="23"/>
      <c r="L145" s="23"/>
      <c r="N145" s="26"/>
      <c r="O145" s="29"/>
      <c r="P145" s="26"/>
    </row>
    <row r="146" spans="5:16" x14ac:dyDescent="0.3">
      <c r="E146" s="23"/>
      <c r="F146" s="27"/>
      <c r="G146" s="27"/>
      <c r="H146" s="27"/>
      <c r="I146" s="27"/>
      <c r="J146" s="23"/>
      <c r="K146" s="23"/>
      <c r="L146" s="23"/>
      <c r="N146" s="26"/>
      <c r="O146" s="29"/>
      <c r="P146" s="26"/>
    </row>
    <row r="147" spans="5:16" x14ac:dyDescent="0.3">
      <c r="E147" s="23"/>
      <c r="F147" s="27"/>
      <c r="G147" s="27"/>
      <c r="H147" s="27"/>
      <c r="I147" s="27"/>
      <c r="J147" s="23"/>
      <c r="K147" s="23"/>
      <c r="L147" s="23"/>
      <c r="N147" s="26"/>
      <c r="O147" s="29"/>
      <c r="P147" s="26"/>
    </row>
    <row r="148" spans="5:16" x14ac:dyDescent="0.3">
      <c r="E148" s="23"/>
      <c r="F148" s="27"/>
      <c r="G148" s="27"/>
      <c r="H148" s="27"/>
      <c r="I148" s="27"/>
      <c r="J148" s="23"/>
      <c r="K148" s="23"/>
      <c r="L148" s="23"/>
      <c r="N148" s="26"/>
      <c r="O148" s="29"/>
      <c r="P148" s="26"/>
    </row>
    <row r="149" spans="5:16" x14ac:dyDescent="0.3">
      <c r="E149" s="23"/>
      <c r="F149" s="27"/>
      <c r="G149" s="27"/>
      <c r="H149" s="27"/>
      <c r="I149" s="27"/>
      <c r="J149" s="23"/>
      <c r="K149" s="23"/>
      <c r="L149" s="23"/>
      <c r="N149" s="26"/>
      <c r="O149" s="29"/>
      <c r="P149" s="26"/>
    </row>
    <row r="150" spans="5:16" x14ac:dyDescent="0.3">
      <c r="E150" s="23"/>
      <c r="F150" s="27"/>
      <c r="G150" s="27"/>
      <c r="H150" s="27"/>
      <c r="I150" s="27"/>
      <c r="J150" s="23"/>
      <c r="K150" s="23"/>
      <c r="L150" s="23"/>
      <c r="N150" s="26"/>
      <c r="O150" s="29"/>
      <c r="P150" s="26"/>
    </row>
    <row r="151" spans="5:16" x14ac:dyDescent="0.3">
      <c r="E151" s="23"/>
      <c r="F151" s="27"/>
      <c r="G151" s="27"/>
      <c r="H151" s="27"/>
      <c r="I151" s="27"/>
      <c r="J151" s="23"/>
      <c r="K151" s="23"/>
      <c r="L151" s="23"/>
      <c r="N151" s="26"/>
      <c r="O151" s="29"/>
      <c r="P151" s="26"/>
    </row>
    <row r="152" spans="5:16" x14ac:dyDescent="0.3">
      <c r="E152" s="23"/>
      <c r="F152" s="27"/>
      <c r="G152" s="27"/>
      <c r="H152" s="27"/>
      <c r="I152" s="27"/>
      <c r="J152" s="23"/>
      <c r="K152" s="23"/>
      <c r="L152" s="23"/>
      <c r="N152" s="26"/>
      <c r="O152" s="29"/>
      <c r="P152" s="26"/>
    </row>
    <row r="153" spans="5:16" x14ac:dyDescent="0.3">
      <c r="E153" s="23"/>
      <c r="F153" s="27"/>
      <c r="G153" s="27"/>
      <c r="H153" s="27"/>
      <c r="I153" s="27"/>
      <c r="J153" s="23"/>
      <c r="K153" s="23"/>
      <c r="L153" s="23"/>
      <c r="N153" s="26"/>
      <c r="O153" s="29"/>
      <c r="P153" s="26"/>
    </row>
    <row r="154" spans="5:16" x14ac:dyDescent="0.3">
      <c r="E154" s="23"/>
      <c r="F154" s="27"/>
      <c r="G154" s="27"/>
      <c r="H154" s="27"/>
      <c r="I154" s="27"/>
      <c r="J154" s="23"/>
      <c r="K154" s="23"/>
      <c r="L154" s="23"/>
      <c r="N154" s="26"/>
      <c r="O154" s="29"/>
      <c r="P154" s="26"/>
    </row>
    <row r="155" spans="5:16" x14ac:dyDescent="0.3">
      <c r="E155" s="23"/>
      <c r="F155" s="27"/>
      <c r="G155" s="27"/>
      <c r="H155" s="27"/>
      <c r="I155" s="27"/>
      <c r="J155" s="23"/>
      <c r="K155" s="23"/>
      <c r="L155" s="23"/>
      <c r="N155" s="26"/>
      <c r="O155" s="29"/>
      <c r="P155" s="26"/>
    </row>
    <row r="156" spans="5:16" x14ac:dyDescent="0.3">
      <c r="E156" s="23"/>
      <c r="F156" s="27"/>
      <c r="G156" s="27"/>
      <c r="H156" s="27"/>
      <c r="I156" s="27"/>
      <c r="J156" s="23"/>
      <c r="K156" s="23"/>
      <c r="L156" s="23"/>
      <c r="N156" s="26"/>
      <c r="O156" s="29"/>
      <c r="P156" s="26"/>
    </row>
    <row r="157" spans="5:16" x14ac:dyDescent="0.3">
      <c r="E157" s="23"/>
      <c r="F157" s="27"/>
      <c r="G157" s="27"/>
      <c r="H157" s="27"/>
      <c r="I157" s="27"/>
      <c r="J157" s="23"/>
      <c r="K157" s="23"/>
      <c r="L157" s="23"/>
      <c r="N157" s="26"/>
      <c r="O157" s="29"/>
      <c r="P157" s="26"/>
    </row>
    <row r="158" spans="5:16" x14ac:dyDescent="0.3">
      <c r="E158" s="23"/>
      <c r="F158" s="27"/>
      <c r="G158" s="27"/>
      <c r="H158" s="27"/>
      <c r="I158" s="27"/>
      <c r="J158" s="23"/>
      <c r="K158" s="23"/>
      <c r="L158" s="23"/>
      <c r="N158" s="26"/>
      <c r="O158" s="29"/>
      <c r="P158" s="26"/>
    </row>
    <row r="159" spans="5:16" x14ac:dyDescent="0.3">
      <c r="E159" s="23"/>
      <c r="F159" s="27"/>
      <c r="G159" s="27"/>
      <c r="H159" s="27"/>
      <c r="I159" s="27"/>
      <c r="J159" s="23"/>
      <c r="K159" s="23"/>
      <c r="L159" s="23"/>
      <c r="N159" s="26"/>
      <c r="O159" s="29"/>
      <c r="P159" s="26"/>
    </row>
    <row r="160" spans="5:16" x14ac:dyDescent="0.3">
      <c r="E160" s="23"/>
      <c r="F160" s="27"/>
      <c r="G160" s="27"/>
      <c r="H160" s="27"/>
      <c r="I160" s="27"/>
      <c r="J160" s="23"/>
      <c r="K160" s="23"/>
      <c r="L160" s="23"/>
      <c r="N160" s="26"/>
      <c r="O160" s="29"/>
      <c r="P160" s="26"/>
    </row>
    <row r="161" spans="5:16" x14ac:dyDescent="0.3">
      <c r="E161" s="23"/>
      <c r="F161" s="27"/>
      <c r="G161" s="27"/>
      <c r="H161" s="27"/>
      <c r="I161" s="27"/>
      <c r="J161" s="23"/>
      <c r="K161" s="23"/>
      <c r="L161" s="23"/>
      <c r="N161" s="26"/>
      <c r="O161" s="29"/>
      <c r="P161" s="26"/>
    </row>
    <row r="162" spans="5:16" x14ac:dyDescent="0.3">
      <c r="E162" s="23"/>
      <c r="F162" s="27"/>
      <c r="G162" s="27"/>
      <c r="H162" s="27"/>
      <c r="I162" s="27"/>
      <c r="J162" s="23"/>
      <c r="K162" s="23"/>
      <c r="L162" s="23"/>
      <c r="N162" s="26"/>
      <c r="O162" s="29"/>
      <c r="P162" s="26"/>
    </row>
    <row r="163" spans="5:16" x14ac:dyDescent="0.3">
      <c r="E163" s="23"/>
      <c r="F163" s="27"/>
      <c r="G163" s="27"/>
      <c r="H163" s="27"/>
      <c r="I163" s="27"/>
      <c r="J163" s="23"/>
      <c r="K163" s="23"/>
      <c r="L163" s="23"/>
      <c r="N163" s="26"/>
      <c r="O163" s="29"/>
      <c r="P163" s="26"/>
    </row>
    <row r="164" spans="5:16" x14ac:dyDescent="0.3">
      <c r="E164" s="23"/>
      <c r="F164" s="27"/>
      <c r="G164" s="27"/>
      <c r="H164" s="27"/>
      <c r="I164" s="27"/>
      <c r="J164" s="23"/>
      <c r="K164" s="23"/>
      <c r="L164" s="23"/>
      <c r="N164" s="26"/>
      <c r="O164" s="29"/>
      <c r="P164" s="26"/>
    </row>
    <row r="165" spans="5:16" x14ac:dyDescent="0.3">
      <c r="E165" s="23"/>
      <c r="F165" s="27"/>
      <c r="G165" s="27"/>
      <c r="H165" s="27"/>
      <c r="I165" s="27"/>
      <c r="J165" s="23"/>
      <c r="K165" s="23"/>
      <c r="L165" s="23"/>
      <c r="N165" s="26"/>
      <c r="O165" s="29"/>
      <c r="P165" s="26"/>
    </row>
    <row r="166" spans="5:16" x14ac:dyDescent="0.3">
      <c r="E166" s="23"/>
      <c r="F166" s="27"/>
      <c r="G166" s="27"/>
      <c r="H166" s="27"/>
      <c r="I166" s="27"/>
      <c r="J166" s="23"/>
      <c r="K166" s="23"/>
      <c r="L166" s="23"/>
      <c r="N166" s="26"/>
      <c r="O166" s="29"/>
      <c r="P166" s="26"/>
    </row>
    <row r="167" spans="5:16" x14ac:dyDescent="0.3">
      <c r="E167" s="23"/>
      <c r="F167" s="27"/>
      <c r="G167" s="27"/>
      <c r="H167" s="27"/>
      <c r="I167" s="27"/>
      <c r="J167" s="23"/>
      <c r="K167" s="23"/>
      <c r="L167" s="23"/>
      <c r="N167" s="26"/>
      <c r="O167" s="29"/>
      <c r="P167" s="26"/>
    </row>
    <row r="168" spans="5:16" x14ac:dyDescent="0.3">
      <c r="E168" s="23"/>
      <c r="F168" s="27"/>
      <c r="G168" s="27"/>
      <c r="H168" s="27"/>
      <c r="I168" s="27"/>
      <c r="J168" s="23"/>
      <c r="K168" s="23"/>
      <c r="L168" s="23"/>
      <c r="N168" s="26"/>
      <c r="O168" s="29"/>
      <c r="P168" s="26"/>
    </row>
    <row r="169" spans="5:16" x14ac:dyDescent="0.3">
      <c r="E169" s="23"/>
      <c r="F169" s="27"/>
      <c r="G169" s="27"/>
      <c r="H169" s="27"/>
      <c r="I169" s="27"/>
      <c r="J169" s="23"/>
      <c r="K169" s="23"/>
      <c r="L169" s="23"/>
      <c r="N169" s="26"/>
      <c r="O169" s="29"/>
      <c r="P169" s="26"/>
    </row>
    <row r="170" spans="5:16" x14ac:dyDescent="0.3">
      <c r="E170" s="23"/>
      <c r="F170" s="27"/>
      <c r="G170" s="27"/>
      <c r="H170" s="27"/>
      <c r="I170" s="27"/>
      <c r="J170" s="23"/>
      <c r="K170" s="23"/>
      <c r="L170" s="23"/>
      <c r="N170" s="26"/>
      <c r="O170" s="29"/>
      <c r="P170" s="26"/>
    </row>
    <row r="171" spans="5:16" x14ac:dyDescent="0.3">
      <c r="E171" s="23"/>
      <c r="F171" s="27"/>
      <c r="G171" s="27"/>
      <c r="H171" s="27"/>
      <c r="I171" s="27"/>
      <c r="J171" s="23"/>
      <c r="K171" s="23"/>
      <c r="L171" s="23"/>
      <c r="N171" s="26"/>
      <c r="O171" s="29"/>
      <c r="P171" s="26"/>
    </row>
    <row r="172" spans="5:16" x14ac:dyDescent="0.3">
      <c r="E172" s="23"/>
      <c r="F172" s="27"/>
      <c r="G172" s="27"/>
      <c r="H172" s="27"/>
      <c r="I172" s="27"/>
      <c r="J172" s="23"/>
      <c r="K172" s="23"/>
      <c r="L172" s="23"/>
      <c r="N172" s="26"/>
      <c r="O172" s="29"/>
      <c r="P172" s="26"/>
    </row>
    <row r="173" spans="5:16" x14ac:dyDescent="0.3">
      <c r="E173" s="23"/>
      <c r="F173" s="27"/>
      <c r="G173" s="27"/>
      <c r="H173" s="27"/>
      <c r="I173" s="27"/>
      <c r="J173" s="23"/>
      <c r="K173" s="23"/>
      <c r="L173" s="23"/>
      <c r="N173" s="26"/>
      <c r="O173" s="29"/>
      <c r="P173" s="26"/>
    </row>
    <row r="174" spans="5:16" x14ac:dyDescent="0.3">
      <c r="E174" s="23"/>
      <c r="F174" s="27"/>
      <c r="G174" s="27"/>
      <c r="H174" s="27"/>
      <c r="I174" s="27"/>
      <c r="J174" s="23"/>
      <c r="K174" s="23"/>
      <c r="L174" s="23"/>
      <c r="N174" s="26"/>
      <c r="O174" s="29"/>
      <c r="P174" s="26"/>
    </row>
    <row r="175" spans="5:16" x14ac:dyDescent="0.3">
      <c r="E175" s="23"/>
      <c r="F175" s="27"/>
      <c r="G175" s="27"/>
      <c r="H175" s="27"/>
      <c r="I175" s="27"/>
      <c r="J175" s="23"/>
      <c r="K175" s="23"/>
      <c r="L175" s="23"/>
      <c r="N175" s="26"/>
      <c r="O175" s="29"/>
      <c r="P175" s="26"/>
    </row>
    <row r="176" spans="5:16" x14ac:dyDescent="0.3">
      <c r="E176" s="23"/>
      <c r="F176" s="27"/>
      <c r="G176" s="27"/>
      <c r="H176" s="27"/>
      <c r="I176" s="27"/>
      <c r="J176" s="23"/>
      <c r="K176" s="23"/>
      <c r="L176" s="23"/>
      <c r="N176" s="26"/>
      <c r="O176" s="29"/>
      <c r="P176" s="26"/>
    </row>
    <row r="177" spans="5:16" x14ac:dyDescent="0.3">
      <c r="E177" s="23"/>
      <c r="F177" s="27"/>
      <c r="G177" s="27"/>
      <c r="H177" s="27"/>
      <c r="I177" s="27"/>
      <c r="J177" s="23"/>
      <c r="K177" s="23"/>
      <c r="L177" s="23"/>
      <c r="N177" s="26"/>
      <c r="O177" s="29"/>
      <c r="P177" s="26"/>
    </row>
    <row r="178" spans="5:16" x14ac:dyDescent="0.3">
      <c r="E178" s="23"/>
      <c r="F178" s="27"/>
      <c r="G178" s="27"/>
      <c r="H178" s="27"/>
      <c r="I178" s="27"/>
      <c r="J178" s="23"/>
      <c r="K178" s="23"/>
      <c r="L178" s="23"/>
      <c r="N178" s="26"/>
      <c r="O178" s="29"/>
      <c r="P178" s="26"/>
    </row>
    <row r="179" spans="5:16" x14ac:dyDescent="0.3">
      <c r="E179" s="23"/>
      <c r="F179" s="27"/>
      <c r="G179" s="27"/>
      <c r="H179" s="27"/>
      <c r="I179" s="27"/>
      <c r="J179" s="23"/>
      <c r="K179" s="23"/>
      <c r="L179" s="23"/>
      <c r="N179" s="26"/>
      <c r="O179" s="29"/>
      <c r="P179" s="26"/>
    </row>
    <row r="180" spans="5:16" x14ac:dyDescent="0.4">
      <c r="I180" s="27"/>
      <c r="N180" s="26"/>
      <c r="O180" s="29"/>
      <c r="P180" s="26"/>
    </row>
    <row r="215" spans="3:4" x14ac:dyDescent="0.4">
      <c r="C215" s="40"/>
      <c r="D215" s="40"/>
    </row>
    <row r="217" spans="3:4" x14ac:dyDescent="0.4">
      <c r="C217" s="40"/>
      <c r="D217" s="40"/>
    </row>
    <row r="219" spans="3:4" x14ac:dyDescent="0.4">
      <c r="C219" s="40"/>
      <c r="D219" s="40"/>
    </row>
    <row r="221" spans="3:4" x14ac:dyDescent="0.4">
      <c r="C221" s="40"/>
      <c r="D221" s="40"/>
    </row>
    <row r="223" spans="3:4" x14ac:dyDescent="0.4">
      <c r="C223" s="40"/>
      <c r="D223" s="40"/>
    </row>
    <row r="225" spans="3:16" x14ac:dyDescent="0.4">
      <c r="C225" s="40"/>
      <c r="D225" s="40"/>
    </row>
    <row r="226" spans="3:16" x14ac:dyDescent="0.4">
      <c r="E226" s="60"/>
      <c r="O226" s="58"/>
      <c r="P226" s="58"/>
    </row>
  </sheetData>
  <sortState xmlns:xlrd2="http://schemas.microsoft.com/office/spreadsheetml/2017/richdata2" ref="B55:P89">
    <sortCondition ref="N55:N89"/>
    <sortCondition ref="P55:P89"/>
  </sortState>
  <mergeCells count="27">
    <mergeCell ref="A1:Q1"/>
    <mergeCell ref="A2:Q2"/>
    <mergeCell ref="O7:P7"/>
    <mergeCell ref="O8:P8"/>
    <mergeCell ref="O9:P9"/>
    <mergeCell ref="E7:F7"/>
    <mergeCell ref="G6:I6"/>
    <mergeCell ref="E9:F9"/>
    <mergeCell ref="O5:P5"/>
    <mergeCell ref="E8:F8"/>
    <mergeCell ref="G7:N7"/>
    <mergeCell ref="G8:N8"/>
    <mergeCell ref="G9:N9"/>
    <mergeCell ref="G5:N5"/>
    <mergeCell ref="D16:S16"/>
    <mergeCell ref="E10:F10"/>
    <mergeCell ref="G10:N10"/>
    <mergeCell ref="D15:S15"/>
    <mergeCell ref="F90:H90"/>
    <mergeCell ref="C22:D22"/>
    <mergeCell ref="C23:D23"/>
    <mergeCell ref="C24:D24"/>
    <mergeCell ref="C25:D25"/>
    <mergeCell ref="C28:D28"/>
    <mergeCell ref="C29:D29"/>
    <mergeCell ref="C30:D30"/>
    <mergeCell ref="C31:D31"/>
  </mergeCells>
  <phoneticPr fontId="6" type="noConversion"/>
  <conditionalFormatting sqref="F55:H55">
    <cfRule type="cellIs" dxfId="7" priority="1" operator="equal">
      <formula>19</formula>
    </cfRule>
    <cfRule type="cellIs" dxfId="6" priority="2" operator="equal">
      <formula>18</formula>
    </cfRule>
    <cfRule type="cellIs" dxfId="5" priority="3" operator="between">
      <formula>25</formula>
      <formula>29</formula>
    </cfRule>
    <cfRule type="cellIs" dxfId="4" priority="4" operator="between">
      <formula>20</formula>
      <formula>24</formula>
    </cfRule>
  </conditionalFormatting>
  <conditionalFormatting sqref="F39:J54 F56:J67 G68:J89 F68:F90 I90:J90 F91:J97">
    <cfRule type="cellIs" dxfId="3" priority="49" operator="equal">
      <formula>19</formula>
    </cfRule>
    <cfRule type="cellIs" dxfId="2" priority="50" operator="equal">
      <formula>18</formula>
    </cfRule>
    <cfRule type="cellIs" dxfId="1" priority="51" operator="between">
      <formula>25</formula>
      <formula>29</formula>
    </cfRule>
    <cfRule type="cellIs" dxfId="0" priority="52" operator="between">
      <formula>20</formula>
      <formula>24</formula>
    </cfRule>
  </conditionalFormatting>
  <pageMargins left="0.59055118110236227" right="0.59055118110236227" top="0.59055118110236227" bottom="0.59055118110236227" header="0" footer="0"/>
  <pageSetup paperSize="9" scale="55" orientation="portrait" r:id="rId1"/>
  <rowBreaks count="1" manualBreakCount="1">
    <brk id="50" max="16383" man="1"/>
  </rowBreaks>
  <colBreaks count="1" manualBreakCount="1">
    <brk id="17" max="8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4"/>
  <sheetViews>
    <sheetView zoomScaleNormal="100" workbookViewId="0">
      <selection activeCell="I15" sqref="I15"/>
    </sheetView>
  </sheetViews>
  <sheetFormatPr baseColWidth="10" defaultColWidth="11.44140625" defaultRowHeight="14.4" x14ac:dyDescent="0.3"/>
  <cols>
    <col min="1" max="1" width="6.33203125" bestFit="1" customWidth="1"/>
    <col min="2" max="2" width="24.6640625" bestFit="1" customWidth="1"/>
    <col min="3" max="5" width="5.6640625" customWidth="1"/>
  </cols>
  <sheetData>
    <row r="1" spans="1:7" x14ac:dyDescent="0.3">
      <c r="A1" s="2"/>
      <c r="B1" s="2"/>
      <c r="C1" s="3" t="s">
        <v>115</v>
      </c>
      <c r="D1" s="3" t="s">
        <v>116</v>
      </c>
      <c r="E1" s="4" t="s">
        <v>117</v>
      </c>
    </row>
    <row r="2" spans="1:7" ht="15.6" x14ac:dyDescent="0.3">
      <c r="A2" s="5" t="s">
        <v>118</v>
      </c>
      <c r="B2" s="5" t="s">
        <v>119</v>
      </c>
      <c r="C2" s="3" t="str">
        <f t="shared" ref="C2:C21" si="0">IF(COUNTIF(Damen,A2)&gt;0,COUNTIF(Damen,A2),"")</f>
        <v/>
      </c>
      <c r="D2" s="3">
        <f t="shared" ref="D2:D23" si="1">IF(COUNTIF(Herren,A2)&gt;0,COUNTIF(Herren,A2),"")</f>
        <v>4</v>
      </c>
      <c r="E2" s="6">
        <f t="shared" ref="E2:E23" si="2">IF(SUM(C2:D2)&gt;0,SUM(C2:D2),"")</f>
        <v>4</v>
      </c>
      <c r="G2" s="1"/>
    </row>
    <row r="3" spans="1:7" ht="15.6" x14ac:dyDescent="0.3">
      <c r="A3" s="5" t="s">
        <v>70</v>
      </c>
      <c r="B3" s="5" t="s">
        <v>120</v>
      </c>
      <c r="C3" s="3" t="str">
        <f t="shared" si="0"/>
        <v/>
      </c>
      <c r="D3" s="3" t="str">
        <f t="shared" si="1"/>
        <v/>
      </c>
      <c r="E3" s="6" t="str">
        <f t="shared" si="2"/>
        <v/>
      </c>
      <c r="G3" s="1"/>
    </row>
    <row r="4" spans="1:7" ht="15.6" x14ac:dyDescent="0.3">
      <c r="A4" s="5" t="s">
        <v>45</v>
      </c>
      <c r="B4" s="5" t="s">
        <v>1</v>
      </c>
      <c r="C4" s="3">
        <f t="shared" si="0"/>
        <v>3</v>
      </c>
      <c r="D4" s="3">
        <f t="shared" si="1"/>
        <v>6</v>
      </c>
      <c r="E4" s="6">
        <f t="shared" si="2"/>
        <v>9</v>
      </c>
      <c r="G4" s="1"/>
    </row>
    <row r="5" spans="1:7" ht="15.6" x14ac:dyDescent="0.3">
      <c r="A5" s="5" t="s">
        <v>42</v>
      </c>
      <c r="B5" s="5" t="s">
        <v>121</v>
      </c>
      <c r="C5" s="3">
        <f t="shared" si="0"/>
        <v>2</v>
      </c>
      <c r="D5" s="3">
        <f t="shared" si="1"/>
        <v>2</v>
      </c>
      <c r="E5" s="6">
        <f t="shared" si="2"/>
        <v>4</v>
      </c>
      <c r="G5" s="1"/>
    </row>
    <row r="6" spans="1:7" ht="15.6" x14ac:dyDescent="0.3">
      <c r="A6" s="5" t="s">
        <v>68</v>
      </c>
      <c r="B6" s="5" t="s">
        <v>4</v>
      </c>
      <c r="C6" s="3" t="str">
        <f t="shared" ref="C6" si="3">IF(COUNTIF(Damen,A6)&gt;0,COUNTIF(Damen,A6),"")</f>
        <v/>
      </c>
      <c r="D6" s="3">
        <f t="shared" si="1"/>
        <v>2</v>
      </c>
      <c r="E6" s="6">
        <f t="shared" si="2"/>
        <v>2</v>
      </c>
      <c r="G6" s="1"/>
    </row>
    <row r="7" spans="1:7" ht="15.6" x14ac:dyDescent="0.3">
      <c r="A7" s="5" t="s">
        <v>62</v>
      </c>
      <c r="B7" s="5" t="s">
        <v>122</v>
      </c>
      <c r="C7" s="3">
        <f t="shared" si="0"/>
        <v>1</v>
      </c>
      <c r="D7" s="3" t="str">
        <f t="shared" si="1"/>
        <v/>
      </c>
      <c r="E7" s="6">
        <f t="shared" si="2"/>
        <v>1</v>
      </c>
      <c r="G7" s="1"/>
    </row>
    <row r="8" spans="1:7" ht="15.6" x14ac:dyDescent="0.3">
      <c r="A8" s="5" t="s">
        <v>57</v>
      </c>
      <c r="B8" s="5" t="s">
        <v>123</v>
      </c>
      <c r="C8" s="3" t="str">
        <f t="shared" si="0"/>
        <v/>
      </c>
      <c r="D8" s="3" t="str">
        <f t="shared" si="1"/>
        <v/>
      </c>
      <c r="E8" s="6" t="str">
        <f t="shared" si="2"/>
        <v/>
      </c>
      <c r="G8" s="1"/>
    </row>
    <row r="9" spans="1:7" ht="15.6" x14ac:dyDescent="0.3">
      <c r="A9" s="5" t="s">
        <v>106</v>
      </c>
      <c r="B9" s="5" t="s">
        <v>124</v>
      </c>
      <c r="C9" s="3" t="str">
        <f t="shared" si="0"/>
        <v/>
      </c>
      <c r="D9" s="3" t="str">
        <f t="shared" si="1"/>
        <v/>
      </c>
      <c r="E9" s="6" t="str">
        <f t="shared" si="2"/>
        <v/>
      </c>
      <c r="G9" s="1"/>
    </row>
    <row r="10" spans="1:7" ht="15.6" x14ac:dyDescent="0.3">
      <c r="A10" s="5" t="s">
        <v>125</v>
      </c>
      <c r="B10" s="5" t="s">
        <v>126</v>
      </c>
      <c r="C10" s="3" t="str">
        <f t="shared" si="0"/>
        <v/>
      </c>
      <c r="D10" s="3" t="str">
        <f t="shared" si="1"/>
        <v/>
      </c>
      <c r="E10" s="6" t="str">
        <f t="shared" si="2"/>
        <v/>
      </c>
      <c r="G10" s="1"/>
    </row>
    <row r="11" spans="1:7" ht="15.6" x14ac:dyDescent="0.3">
      <c r="A11" s="5" t="s">
        <v>66</v>
      </c>
      <c r="B11" s="5" t="s">
        <v>127</v>
      </c>
      <c r="C11" s="3">
        <f t="shared" si="0"/>
        <v>2</v>
      </c>
      <c r="D11" s="3">
        <f t="shared" si="1"/>
        <v>5</v>
      </c>
      <c r="E11" s="6">
        <f t="shared" si="2"/>
        <v>7</v>
      </c>
      <c r="G11" s="1"/>
    </row>
    <row r="12" spans="1:7" ht="15.6" x14ac:dyDescent="0.3">
      <c r="A12" s="5" t="s">
        <v>128</v>
      </c>
      <c r="B12" s="5" t="s">
        <v>129</v>
      </c>
      <c r="C12" s="3">
        <f t="shared" si="0"/>
        <v>1</v>
      </c>
      <c r="D12" s="3" t="str">
        <f t="shared" si="1"/>
        <v/>
      </c>
      <c r="E12" s="6">
        <f t="shared" si="2"/>
        <v>1</v>
      </c>
      <c r="G12" s="1"/>
    </row>
    <row r="13" spans="1:7" ht="15.6" x14ac:dyDescent="0.3">
      <c r="A13" s="5" t="s">
        <v>55</v>
      </c>
      <c r="B13" s="5" t="s">
        <v>130</v>
      </c>
      <c r="C13" s="3" t="str">
        <f t="shared" si="0"/>
        <v/>
      </c>
      <c r="D13" s="3" t="str">
        <f t="shared" si="1"/>
        <v/>
      </c>
      <c r="E13" s="6" t="str">
        <f t="shared" si="2"/>
        <v/>
      </c>
      <c r="G13" s="1"/>
    </row>
    <row r="14" spans="1:7" ht="15.6" x14ac:dyDescent="0.3">
      <c r="A14" s="5" t="s">
        <v>131</v>
      </c>
      <c r="B14" s="5" t="s">
        <v>132</v>
      </c>
      <c r="C14" s="3" t="str">
        <f t="shared" si="0"/>
        <v/>
      </c>
      <c r="D14" s="3" t="str">
        <f t="shared" si="1"/>
        <v/>
      </c>
      <c r="E14" s="6" t="str">
        <f t="shared" si="2"/>
        <v/>
      </c>
      <c r="G14" s="1"/>
    </row>
    <row r="15" spans="1:7" ht="15.6" x14ac:dyDescent="0.3">
      <c r="A15" s="11" t="s">
        <v>133</v>
      </c>
      <c r="B15" s="12" t="s">
        <v>134</v>
      </c>
      <c r="C15" s="3" t="str">
        <f t="shared" ref="C15" si="4">IF(COUNTIF(Damen,A15)&gt;0,COUNTIF(Damen,A15),"")</f>
        <v/>
      </c>
      <c r="D15" s="3">
        <v>1</v>
      </c>
      <c r="E15" s="6">
        <f t="shared" si="2"/>
        <v>1</v>
      </c>
      <c r="G15" s="1"/>
    </row>
    <row r="16" spans="1:7" ht="15.6" x14ac:dyDescent="0.3">
      <c r="A16" s="5" t="s">
        <v>86</v>
      </c>
      <c r="B16" s="5" t="s">
        <v>135</v>
      </c>
      <c r="C16" s="3" t="str">
        <f t="shared" si="0"/>
        <v/>
      </c>
      <c r="D16" s="3" t="str">
        <f t="shared" si="1"/>
        <v/>
      </c>
      <c r="E16" s="6" t="str">
        <f t="shared" si="2"/>
        <v/>
      </c>
      <c r="G16" s="1"/>
    </row>
    <row r="17" spans="1:5" ht="15.6" x14ac:dyDescent="0.3">
      <c r="A17" s="5" t="s">
        <v>136</v>
      </c>
      <c r="B17" s="5" t="s">
        <v>137</v>
      </c>
      <c r="C17" s="3" t="str">
        <f t="shared" si="0"/>
        <v/>
      </c>
      <c r="D17" s="3" t="str">
        <f t="shared" si="1"/>
        <v/>
      </c>
      <c r="E17" s="6" t="str">
        <f t="shared" si="2"/>
        <v/>
      </c>
    </row>
    <row r="18" spans="1:5" ht="15.6" x14ac:dyDescent="0.3">
      <c r="A18" s="5" t="s">
        <v>138</v>
      </c>
      <c r="B18" s="7" t="s">
        <v>139</v>
      </c>
      <c r="C18" s="3" t="str">
        <f t="shared" si="0"/>
        <v/>
      </c>
      <c r="D18" s="3">
        <f t="shared" si="1"/>
        <v>1</v>
      </c>
      <c r="E18" s="6">
        <f t="shared" si="2"/>
        <v>1</v>
      </c>
    </row>
    <row r="19" spans="1:5" ht="15.6" x14ac:dyDescent="0.3">
      <c r="A19" s="5" t="s">
        <v>83</v>
      </c>
      <c r="B19" s="5" t="s">
        <v>7</v>
      </c>
      <c r="C19" s="3" t="str">
        <f t="shared" si="0"/>
        <v/>
      </c>
      <c r="D19" s="3" t="str">
        <f t="shared" si="1"/>
        <v/>
      </c>
      <c r="E19" s="6" t="str">
        <f t="shared" si="2"/>
        <v/>
      </c>
    </row>
    <row r="20" spans="1:5" ht="15.6" x14ac:dyDescent="0.3">
      <c r="A20" s="5" t="s">
        <v>53</v>
      </c>
      <c r="B20" s="7" t="s">
        <v>140</v>
      </c>
      <c r="C20" s="3" t="str">
        <f t="shared" si="0"/>
        <v/>
      </c>
      <c r="D20" s="3" t="str">
        <f t="shared" si="1"/>
        <v/>
      </c>
      <c r="E20" s="6" t="str">
        <f t="shared" si="2"/>
        <v/>
      </c>
    </row>
    <row r="21" spans="1:5" ht="15.6" x14ac:dyDescent="0.3">
      <c r="A21" s="5" t="s">
        <v>141</v>
      </c>
      <c r="B21" s="7" t="s">
        <v>142</v>
      </c>
      <c r="C21" s="3" t="str">
        <f t="shared" si="0"/>
        <v/>
      </c>
      <c r="D21" s="3" t="str">
        <f t="shared" si="1"/>
        <v/>
      </c>
      <c r="E21" s="6" t="str">
        <f t="shared" si="2"/>
        <v/>
      </c>
    </row>
    <row r="22" spans="1:5" ht="15.6" x14ac:dyDescent="0.3">
      <c r="A22" s="5" t="s">
        <v>85</v>
      </c>
      <c r="B22" s="7" t="s">
        <v>143</v>
      </c>
      <c r="C22" s="3" t="str">
        <f>IF(COUNTIF(Damen,A22)&gt;0,COUNTIF(Damen,A22),"")</f>
        <v/>
      </c>
      <c r="D22" s="3">
        <v>2</v>
      </c>
      <c r="E22" s="6">
        <f t="shared" si="2"/>
        <v>2</v>
      </c>
    </row>
    <row r="23" spans="1:5" ht="16.2" thickBot="1" x14ac:dyDescent="0.35">
      <c r="A23" s="5" t="s">
        <v>39</v>
      </c>
      <c r="B23" s="7" t="s">
        <v>6</v>
      </c>
      <c r="C23" s="3">
        <f>IF(COUNTIF(Damen,A23)&gt;0,COUNTIF(Damen,A23),"")</f>
        <v>1</v>
      </c>
      <c r="D23" s="3">
        <f t="shared" si="1"/>
        <v>4</v>
      </c>
      <c r="E23" s="6">
        <f t="shared" si="2"/>
        <v>5</v>
      </c>
    </row>
    <row r="24" spans="1:5" ht="15" thickBot="1" x14ac:dyDescent="0.35">
      <c r="C24" s="8">
        <f>SUM(C2:C23)</f>
        <v>10</v>
      </c>
      <c r="D24" s="9">
        <f>SUM(D2:D23)</f>
        <v>27</v>
      </c>
      <c r="E24" s="10">
        <f>SUM(E2:E23)</f>
        <v>37</v>
      </c>
    </row>
  </sheetData>
  <sortState xmlns:xlrd2="http://schemas.microsoft.com/office/spreadsheetml/2017/richdata2" ref="G2:G16">
    <sortCondition ref="G2:G16"/>
  </sortState>
  <pageMargins left="0.7" right="0.7" top="0.78740157499999996" bottom="0.78740157499999996" header="0.3" footer="0.3"/>
  <pageSetup paperSize="9" scale="9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48"/>
  <sheetViews>
    <sheetView showGridLines="0" topLeftCell="A16" zoomScaleNormal="100" workbookViewId="0">
      <selection activeCell="J6" sqref="J6"/>
    </sheetView>
  </sheetViews>
  <sheetFormatPr baseColWidth="10" defaultColWidth="11.44140625" defaultRowHeight="14.4" x14ac:dyDescent="0.3"/>
  <cols>
    <col min="1" max="1" width="19.44140625" style="21" customWidth="1"/>
    <col min="2" max="2" width="2" style="21" bestFit="1" customWidth="1"/>
    <col min="3" max="3" width="11.44140625" style="21"/>
    <col min="4" max="4" width="19.44140625" style="21" customWidth="1"/>
    <col min="5" max="5" width="2" style="21" bestFit="1" customWidth="1"/>
    <col min="6" max="6" width="11.44140625" style="21"/>
    <col min="7" max="7" width="19.44140625" style="21" customWidth="1"/>
    <col min="8" max="8" width="2" style="21" bestFit="1" customWidth="1"/>
    <col min="9" max="9" width="11.44140625" style="21"/>
    <col min="10" max="10" width="19.44140625" style="21" customWidth="1"/>
    <col min="11" max="11" width="2" style="21" bestFit="1" customWidth="1"/>
    <col min="12" max="12" width="7.33203125" style="21" customWidth="1"/>
    <col min="13" max="13" width="4.77734375" style="21" customWidth="1"/>
    <col min="14" max="14" width="16.44140625" style="21" customWidth="1"/>
    <col min="15" max="15" width="2.44140625" style="21" customWidth="1"/>
    <col min="16" max="16" width="1.44140625" style="21" customWidth="1"/>
    <col min="17" max="17" width="9.6640625" style="21" customWidth="1"/>
    <col min="18" max="18" width="16.6640625" style="21" customWidth="1"/>
    <col min="19" max="19" width="2.44140625" style="21" customWidth="1"/>
    <col min="20" max="20" width="9.77734375" style="21" customWidth="1"/>
    <col min="21" max="21" width="17.77734375" style="21" customWidth="1"/>
    <col min="22" max="22" width="3" style="21" customWidth="1"/>
    <col min="23" max="23" width="15.44140625" style="21" customWidth="1"/>
    <col min="24" max="24" width="19.109375" customWidth="1"/>
    <col min="25" max="25" width="3.109375" customWidth="1"/>
  </cols>
  <sheetData>
    <row r="1" spans="1:25" ht="12.75" customHeight="1" x14ac:dyDescent="0.3"/>
    <row r="2" spans="1:25" ht="12.75" customHeight="1" x14ac:dyDescent="0.3">
      <c r="X2" s="21"/>
      <c r="Y2" s="21"/>
    </row>
    <row r="3" spans="1:25" ht="12.75" customHeight="1" x14ac:dyDescent="0.3">
      <c r="A3" s="13" t="s">
        <v>168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R3" s="13"/>
      <c r="S3" s="13"/>
      <c r="T3" s="13"/>
      <c r="U3" s="13"/>
      <c r="V3" s="13"/>
      <c r="W3" s="13"/>
      <c r="X3" s="13" t="s">
        <v>170</v>
      </c>
      <c r="Y3" s="13"/>
    </row>
    <row r="4" spans="1:25" ht="12.75" customHeight="1" x14ac:dyDescent="0.3">
      <c r="A4" s="68" t="s">
        <v>260</v>
      </c>
      <c r="B4" s="68" t="s">
        <v>11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Q4" s="13"/>
      <c r="R4" s="13"/>
      <c r="S4" s="13"/>
      <c r="T4" s="13"/>
      <c r="U4" s="13"/>
      <c r="V4" s="13"/>
      <c r="W4" s="13"/>
      <c r="X4" s="68" t="s">
        <v>259</v>
      </c>
      <c r="Y4" s="68" t="s">
        <v>11</v>
      </c>
    </row>
    <row r="5" spans="1:25" ht="12.75" customHeight="1" x14ac:dyDescent="0.3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Q5" s="13"/>
      <c r="R5" s="13"/>
      <c r="S5" s="13"/>
      <c r="T5" s="13"/>
      <c r="U5" s="13"/>
      <c r="V5" s="13"/>
      <c r="W5" s="13"/>
      <c r="X5" s="13"/>
      <c r="Y5" s="13"/>
    </row>
    <row r="6" spans="1:25" ht="12.75" customHeight="1" x14ac:dyDescent="0.3">
      <c r="A6" s="13"/>
      <c r="B6" s="13"/>
      <c r="C6" s="13"/>
      <c r="D6" s="13" t="s">
        <v>11</v>
      </c>
      <c r="E6" s="13"/>
      <c r="F6" s="13"/>
      <c r="G6" s="13"/>
      <c r="H6" s="13"/>
      <c r="I6" s="13"/>
      <c r="J6" s="13"/>
      <c r="K6" s="13"/>
      <c r="L6" s="13"/>
      <c r="M6" s="13"/>
      <c r="N6" s="13"/>
      <c r="Q6" s="13"/>
      <c r="R6" s="13"/>
      <c r="S6" s="13"/>
      <c r="T6" s="13"/>
      <c r="U6" s="13"/>
      <c r="V6" s="13"/>
      <c r="W6" s="13"/>
      <c r="X6" s="13"/>
      <c r="Y6" s="13"/>
    </row>
    <row r="7" spans="1:25" ht="12.75" customHeight="1" x14ac:dyDescent="0.3">
      <c r="A7" s="13" t="s">
        <v>144</v>
      </c>
      <c r="B7" s="13"/>
      <c r="C7" s="13"/>
      <c r="D7" s="64" t="s">
        <v>284</v>
      </c>
      <c r="E7" s="64">
        <v>4</v>
      </c>
      <c r="F7" s="13"/>
      <c r="G7" s="13"/>
      <c r="H7" s="13"/>
      <c r="I7" s="13"/>
      <c r="J7" s="13"/>
      <c r="K7" s="13"/>
      <c r="L7" s="13"/>
      <c r="M7" s="13"/>
      <c r="N7" s="13"/>
      <c r="Q7" s="13"/>
      <c r="R7" s="13"/>
      <c r="S7" s="13"/>
      <c r="T7" s="13"/>
      <c r="U7" s="15" t="s">
        <v>259</v>
      </c>
      <c r="V7" s="15">
        <v>3</v>
      </c>
      <c r="W7" s="13"/>
      <c r="X7" s="22" t="s">
        <v>145</v>
      </c>
      <c r="Y7" s="13"/>
    </row>
    <row r="8" spans="1:25" ht="12.75" customHeight="1" x14ac:dyDescent="0.3">
      <c r="A8" s="13"/>
      <c r="B8" s="13"/>
      <c r="C8" s="13"/>
      <c r="D8" s="13"/>
      <c r="E8" s="13"/>
      <c r="F8" s="13"/>
      <c r="G8" s="13"/>
      <c r="H8" s="66"/>
      <c r="I8" s="13"/>
      <c r="J8" s="13"/>
      <c r="K8" s="13"/>
      <c r="L8" s="13"/>
      <c r="M8" s="13"/>
      <c r="N8" s="13"/>
      <c r="Q8" s="13"/>
      <c r="R8" s="13"/>
      <c r="S8" s="13"/>
      <c r="T8" s="13"/>
      <c r="U8" s="13"/>
      <c r="V8" s="13"/>
      <c r="W8" s="13"/>
      <c r="X8" s="13"/>
      <c r="Y8" s="13"/>
    </row>
    <row r="9" spans="1:25" ht="12.75" customHeight="1" x14ac:dyDescent="0.3">
      <c r="A9" s="13" t="s">
        <v>169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Q9" s="13"/>
      <c r="R9" s="13"/>
      <c r="S9" s="13"/>
      <c r="T9" s="13"/>
      <c r="U9" s="13"/>
      <c r="V9" s="13"/>
      <c r="W9" s="13"/>
      <c r="X9" s="13" t="s">
        <v>171</v>
      </c>
      <c r="Y9" s="13"/>
    </row>
    <row r="10" spans="1:25" ht="12.75" customHeight="1" x14ac:dyDescent="0.3">
      <c r="A10" s="14" t="s">
        <v>251</v>
      </c>
      <c r="B10" s="14" t="s">
        <v>11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Q10" s="13"/>
      <c r="R10" s="13"/>
      <c r="S10" s="13"/>
      <c r="T10" s="13"/>
      <c r="U10" s="13"/>
      <c r="V10" s="13"/>
      <c r="W10" s="13"/>
      <c r="X10" s="14" t="s">
        <v>251</v>
      </c>
      <c r="Y10" s="14" t="s">
        <v>11</v>
      </c>
    </row>
    <row r="11" spans="1:25" ht="12.75" customHeight="1" x14ac:dyDescent="0.3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12.75" customHeight="1" x14ac:dyDescent="0.3">
      <c r="A12" s="13"/>
      <c r="B12" s="13"/>
      <c r="C12" s="13" t="s">
        <v>11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Q12" s="13"/>
      <c r="R12" s="16"/>
      <c r="S12" s="13"/>
      <c r="T12" s="13"/>
      <c r="U12" s="13"/>
      <c r="V12" s="13"/>
      <c r="W12" s="13"/>
      <c r="X12" s="13"/>
      <c r="Y12" s="13"/>
    </row>
    <row r="13" spans="1:25" ht="12.75" customHeight="1" x14ac:dyDescent="0.3">
      <c r="A13" s="13"/>
      <c r="B13" s="13"/>
      <c r="C13" s="13"/>
      <c r="D13" s="13" t="s">
        <v>144</v>
      </c>
      <c r="E13" s="13"/>
      <c r="F13" s="17"/>
      <c r="G13" s="65" t="s">
        <v>256</v>
      </c>
      <c r="H13" s="65">
        <v>4</v>
      </c>
      <c r="I13" s="13"/>
      <c r="J13" s="13"/>
      <c r="K13" s="13"/>
      <c r="L13" s="13"/>
      <c r="M13" s="13"/>
      <c r="N13" s="13"/>
      <c r="Q13" s="13"/>
      <c r="R13" s="65" t="s">
        <v>262</v>
      </c>
      <c r="S13" s="65">
        <v>6</v>
      </c>
      <c r="T13" s="13"/>
      <c r="U13" s="22" t="s">
        <v>146</v>
      </c>
      <c r="V13" s="13"/>
      <c r="W13" s="13"/>
      <c r="X13" s="13"/>
      <c r="Y13" s="13"/>
    </row>
    <row r="14" spans="1:25" ht="12.75" customHeight="1" x14ac:dyDescent="0.3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Q14" s="13"/>
      <c r="R14" s="13" t="s">
        <v>11</v>
      </c>
      <c r="S14" s="13"/>
      <c r="T14" s="13"/>
      <c r="U14" s="13"/>
      <c r="V14" s="13"/>
      <c r="W14" s="13"/>
      <c r="X14" s="13"/>
      <c r="Y14" s="13"/>
    </row>
    <row r="15" spans="1:25" ht="12.75" customHeight="1" x14ac:dyDescent="0.3">
      <c r="A15" s="13" t="s">
        <v>167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Q15" s="13"/>
      <c r="R15" s="13"/>
      <c r="S15" s="13"/>
      <c r="T15" s="13"/>
      <c r="U15" s="13"/>
      <c r="V15" s="13"/>
      <c r="W15" s="13"/>
      <c r="X15" s="13" t="s">
        <v>172</v>
      </c>
      <c r="Y15" s="13"/>
    </row>
    <row r="16" spans="1:25" ht="12.75" customHeight="1" x14ac:dyDescent="0.3">
      <c r="A16" s="68" t="s">
        <v>256</v>
      </c>
      <c r="B16" s="68">
        <v>3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Q16" s="13"/>
      <c r="R16" s="13"/>
      <c r="S16" s="13"/>
      <c r="T16" s="13"/>
      <c r="U16" s="13"/>
      <c r="V16" s="13"/>
      <c r="W16" s="13"/>
      <c r="X16" s="68" t="s">
        <v>262</v>
      </c>
      <c r="Y16" s="68" t="s">
        <v>11</v>
      </c>
    </row>
    <row r="17" spans="1:25" ht="12.75" customHeight="1" x14ac:dyDescent="0.3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Q17" s="13"/>
      <c r="R17" s="13"/>
      <c r="S17" s="13"/>
      <c r="T17" s="13"/>
      <c r="U17" s="13"/>
      <c r="V17" s="13"/>
      <c r="W17" s="13"/>
      <c r="X17" s="13"/>
      <c r="Y17" s="13"/>
    </row>
    <row r="18" spans="1:25" ht="12.75" customHeight="1" x14ac:dyDescent="0.3">
      <c r="A18" s="13"/>
      <c r="B18" s="13"/>
      <c r="C18" s="13"/>
      <c r="D18" s="13" t="s">
        <v>11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Q18" s="13"/>
      <c r="R18" s="13"/>
      <c r="S18" s="13"/>
      <c r="T18" s="13"/>
      <c r="U18" s="13"/>
      <c r="V18" s="13"/>
      <c r="W18" s="13"/>
      <c r="X18" s="13"/>
      <c r="Y18" s="13"/>
    </row>
    <row r="19" spans="1:25" ht="12.75" customHeight="1" x14ac:dyDescent="0.3">
      <c r="A19" s="13" t="s">
        <v>147</v>
      </c>
      <c r="B19" s="13"/>
      <c r="C19" s="13"/>
      <c r="D19" s="68" t="s">
        <v>256</v>
      </c>
      <c r="E19" s="69">
        <v>5</v>
      </c>
      <c r="F19" s="13"/>
      <c r="G19" s="13"/>
      <c r="H19" s="13"/>
      <c r="I19" s="13"/>
      <c r="J19" s="13"/>
      <c r="K19" s="13"/>
      <c r="L19" s="13"/>
      <c r="M19" s="13"/>
      <c r="N19" s="13"/>
      <c r="Q19" s="13"/>
      <c r="R19" s="13"/>
      <c r="S19" s="13"/>
      <c r="T19" s="13"/>
      <c r="U19" s="67" t="s">
        <v>262</v>
      </c>
      <c r="V19" s="67">
        <v>4</v>
      </c>
      <c r="W19" s="13"/>
      <c r="X19" s="22" t="s">
        <v>148</v>
      </c>
      <c r="Y19" s="13"/>
    </row>
    <row r="20" spans="1:25" ht="12.75" customHeight="1" x14ac:dyDescent="0.3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Q20" s="13"/>
      <c r="R20" s="13"/>
      <c r="S20" s="13"/>
      <c r="T20" s="13"/>
      <c r="U20" s="13"/>
      <c r="V20" s="13"/>
      <c r="W20" s="13"/>
      <c r="X20" s="13"/>
      <c r="Y20" s="13"/>
    </row>
    <row r="21" spans="1:25" ht="12.75" customHeight="1" x14ac:dyDescent="0.3">
      <c r="A21" s="13" t="s">
        <v>166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Q21" s="13"/>
      <c r="R21" s="13"/>
      <c r="S21" s="13"/>
      <c r="T21" s="13"/>
      <c r="U21" s="13"/>
      <c r="V21" s="13"/>
      <c r="W21" s="13"/>
      <c r="X21" s="13" t="s">
        <v>173</v>
      </c>
      <c r="Y21" s="13"/>
    </row>
    <row r="22" spans="1:25" ht="12.75" customHeight="1" x14ac:dyDescent="0.3">
      <c r="A22" s="14" t="s">
        <v>254</v>
      </c>
      <c r="B22" s="14">
        <v>2</v>
      </c>
      <c r="C22" s="13"/>
      <c r="D22" s="13"/>
      <c r="E22" s="13"/>
      <c r="F22" s="13"/>
      <c r="G22" s="13"/>
      <c r="H22" s="13"/>
      <c r="I22" s="13"/>
      <c r="J22" s="19" t="s">
        <v>149</v>
      </c>
      <c r="M22" s="13"/>
      <c r="N22" s="19" t="s">
        <v>149</v>
      </c>
      <c r="Q22" s="13"/>
      <c r="R22" s="13"/>
      <c r="S22" s="13"/>
      <c r="T22" s="13"/>
      <c r="U22" s="13"/>
      <c r="V22" s="13"/>
      <c r="W22" s="13"/>
      <c r="X22" s="14" t="s">
        <v>250</v>
      </c>
      <c r="Y22" s="14" t="s">
        <v>11</v>
      </c>
    </row>
    <row r="23" spans="1:25" ht="12.75" customHeight="1" x14ac:dyDescent="0.3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Q23" s="13"/>
      <c r="R23" s="13"/>
      <c r="S23" s="13"/>
      <c r="T23" s="13"/>
      <c r="U23" s="13"/>
      <c r="V23" s="13"/>
      <c r="W23" s="13"/>
      <c r="X23" s="13"/>
      <c r="Y23" s="13"/>
    </row>
    <row r="24" spans="1:25" ht="12.75" customHeight="1" x14ac:dyDescent="0.3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Q24" s="13"/>
      <c r="R24" s="13"/>
      <c r="S24" s="13"/>
      <c r="T24" s="13"/>
      <c r="U24" s="13"/>
      <c r="V24" s="13"/>
      <c r="W24" s="13"/>
      <c r="X24" s="13"/>
      <c r="Y24" s="13"/>
    </row>
    <row r="25" spans="1:25" ht="12.75" customHeight="1" x14ac:dyDescent="0.3">
      <c r="A25" s="13"/>
      <c r="B25" s="13"/>
      <c r="C25" s="13"/>
      <c r="D25" s="13"/>
      <c r="E25" s="13"/>
      <c r="F25" s="13"/>
      <c r="G25" s="13"/>
      <c r="H25" s="13"/>
      <c r="I25" s="13"/>
      <c r="J25" s="65" t="s">
        <v>256</v>
      </c>
      <c r="K25" s="65">
        <v>4</v>
      </c>
      <c r="L25" s="13"/>
      <c r="M25" s="13"/>
      <c r="N25" s="18" t="s">
        <v>262</v>
      </c>
      <c r="O25" s="18">
        <v>3</v>
      </c>
      <c r="Q25" s="13"/>
      <c r="R25" s="13"/>
      <c r="S25" s="13"/>
      <c r="T25" s="13"/>
      <c r="U25" s="13"/>
      <c r="V25" s="13"/>
      <c r="W25" s="13"/>
      <c r="X25" s="13"/>
      <c r="Y25" s="13"/>
    </row>
    <row r="26" spans="1:25" ht="12.75" customHeight="1" x14ac:dyDescent="0.3">
      <c r="A26" s="13"/>
      <c r="B26" s="13"/>
      <c r="C26" s="13"/>
      <c r="D26" s="13"/>
      <c r="E26" s="13"/>
      <c r="F26" s="13"/>
      <c r="G26" s="13"/>
      <c r="H26" s="13"/>
      <c r="I26" s="13"/>
      <c r="J26" s="19"/>
      <c r="K26" s="13"/>
      <c r="L26" s="13"/>
      <c r="M26" s="13"/>
      <c r="N26" s="13"/>
      <c r="Q26" s="13"/>
      <c r="R26" s="13"/>
      <c r="S26" s="13"/>
      <c r="T26" s="13"/>
      <c r="U26" s="13"/>
      <c r="V26" s="13"/>
      <c r="W26" s="13"/>
      <c r="X26" s="13"/>
    </row>
    <row r="27" spans="1:25" ht="12.75" customHeight="1" x14ac:dyDescent="0.3">
      <c r="A27" s="13" t="s">
        <v>165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Q27" s="13"/>
      <c r="R27" s="13"/>
      <c r="S27" s="13"/>
      <c r="T27" s="13"/>
      <c r="U27" s="13"/>
      <c r="V27" s="13"/>
      <c r="W27" s="13"/>
      <c r="X27" s="13" t="s">
        <v>174</v>
      </c>
      <c r="Y27" s="13"/>
    </row>
    <row r="28" spans="1:25" ht="12.75" customHeight="1" x14ac:dyDescent="0.3">
      <c r="A28" s="14" t="s">
        <v>258</v>
      </c>
      <c r="B28" s="14">
        <v>3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Q28" s="13"/>
      <c r="R28" s="13"/>
      <c r="S28" s="13"/>
      <c r="T28" s="13"/>
      <c r="U28" s="13"/>
      <c r="V28" s="13"/>
      <c r="W28" s="13"/>
      <c r="X28" s="68" t="s">
        <v>255</v>
      </c>
      <c r="Y28" s="68">
        <v>5</v>
      </c>
    </row>
    <row r="29" spans="1:25" ht="12.75" customHeight="1" x14ac:dyDescent="0.3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Q29" s="13"/>
      <c r="R29" s="13"/>
      <c r="S29" s="13"/>
      <c r="T29" s="13"/>
      <c r="U29" s="13"/>
      <c r="V29" s="13"/>
      <c r="W29" s="13"/>
      <c r="X29" s="13"/>
      <c r="Y29" s="13"/>
    </row>
    <row r="30" spans="1:25" ht="12.75" customHeight="1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Q30" s="13"/>
      <c r="R30" s="13"/>
      <c r="S30" s="13"/>
      <c r="T30" s="13"/>
      <c r="U30" s="13"/>
      <c r="V30" s="13"/>
      <c r="W30" s="13"/>
      <c r="X30" s="13"/>
      <c r="Y30" s="13"/>
    </row>
    <row r="31" spans="1:25" ht="12.75" customHeight="1" x14ac:dyDescent="0.3">
      <c r="A31" s="13" t="s">
        <v>150</v>
      </c>
      <c r="B31" s="13"/>
      <c r="C31" s="13"/>
      <c r="D31" s="14" t="s">
        <v>252</v>
      </c>
      <c r="E31" s="64">
        <v>3</v>
      </c>
      <c r="F31" s="13"/>
      <c r="G31" s="13"/>
      <c r="H31" s="13"/>
      <c r="I31" s="13"/>
      <c r="J31" s="19" t="s">
        <v>151</v>
      </c>
      <c r="M31" s="13"/>
      <c r="N31" s="19" t="s">
        <v>151</v>
      </c>
      <c r="Q31" s="13"/>
      <c r="R31" s="13"/>
      <c r="S31" s="13"/>
      <c r="T31" s="13"/>
      <c r="U31" s="15" t="s">
        <v>255</v>
      </c>
      <c r="V31" s="15">
        <v>0</v>
      </c>
      <c r="W31" s="13"/>
      <c r="X31" s="22" t="s">
        <v>146</v>
      </c>
      <c r="Y31" s="13"/>
    </row>
    <row r="32" spans="1:25" ht="12.75" customHeight="1" x14ac:dyDescent="0.3">
      <c r="A32" s="13"/>
      <c r="B32" s="13"/>
      <c r="C32" s="13"/>
      <c r="D32" s="20"/>
      <c r="E32" s="20"/>
      <c r="F32" s="13"/>
      <c r="G32" s="13"/>
      <c r="H32" s="13"/>
      <c r="I32" s="13"/>
      <c r="J32" s="13"/>
      <c r="K32" s="13"/>
      <c r="L32" s="13"/>
      <c r="M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1:26" ht="12.75" customHeight="1" x14ac:dyDescent="0.3">
      <c r="A33" s="13" t="s">
        <v>163</v>
      </c>
      <c r="B33" s="13"/>
      <c r="C33" s="13"/>
      <c r="D33" s="13"/>
      <c r="E33" s="13"/>
      <c r="F33" s="13"/>
      <c r="G33" s="13"/>
      <c r="H33" s="13"/>
      <c r="I33" s="13"/>
      <c r="J33" s="18" t="s">
        <v>257</v>
      </c>
      <c r="K33" s="18">
        <v>1</v>
      </c>
      <c r="L33" s="13" t="s">
        <v>11</v>
      </c>
      <c r="M33" s="13"/>
      <c r="N33" s="65" t="s">
        <v>261</v>
      </c>
      <c r="O33" s="65">
        <v>5</v>
      </c>
      <c r="Q33" s="13"/>
      <c r="R33" s="13"/>
      <c r="S33" s="13"/>
      <c r="T33" s="13"/>
      <c r="U33" s="13"/>
      <c r="V33" s="13"/>
      <c r="W33" s="13"/>
      <c r="X33" s="13" t="s">
        <v>175</v>
      </c>
      <c r="Y33" s="13"/>
    </row>
    <row r="34" spans="1:26" ht="12.75" customHeight="1" x14ac:dyDescent="0.3">
      <c r="A34" s="68" t="s">
        <v>252</v>
      </c>
      <c r="B34" s="68">
        <v>6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Q34" s="13"/>
      <c r="R34" s="13"/>
      <c r="S34" s="13"/>
      <c r="T34" s="13"/>
      <c r="U34" s="13"/>
      <c r="V34" s="13"/>
      <c r="X34" s="14" t="s">
        <v>253</v>
      </c>
      <c r="Y34" s="14">
        <v>3</v>
      </c>
    </row>
    <row r="35" spans="1:26" ht="12.7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Q35" s="13"/>
      <c r="R35" s="13"/>
      <c r="S35" s="13"/>
      <c r="T35" s="13"/>
      <c r="U35" s="13"/>
      <c r="V35" s="13"/>
      <c r="W35" s="13"/>
      <c r="X35" s="13"/>
      <c r="Y35" s="13"/>
    </row>
    <row r="36" spans="1:26" ht="12.7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Q36" s="13"/>
      <c r="R36" s="13"/>
      <c r="S36" s="13"/>
      <c r="T36" s="13"/>
      <c r="U36" s="13"/>
      <c r="V36" s="13"/>
      <c r="W36" s="13"/>
      <c r="X36" s="13"/>
      <c r="Y36" s="13"/>
    </row>
    <row r="37" spans="1:26" ht="12.75" customHeight="1" x14ac:dyDescent="0.3">
      <c r="A37" s="13"/>
      <c r="B37" s="13"/>
      <c r="C37" s="13"/>
      <c r="D37" s="13" t="s">
        <v>148</v>
      </c>
      <c r="E37" s="13"/>
      <c r="F37" s="13"/>
      <c r="G37" s="18" t="s">
        <v>257</v>
      </c>
      <c r="H37" s="18">
        <v>1</v>
      </c>
      <c r="I37" s="13"/>
      <c r="J37" s="13"/>
      <c r="K37" s="13"/>
      <c r="L37" s="13"/>
      <c r="M37" s="13"/>
      <c r="N37" s="13"/>
      <c r="Q37" s="13"/>
      <c r="R37" s="18" t="s">
        <v>283</v>
      </c>
      <c r="S37" s="18">
        <v>2</v>
      </c>
      <c r="T37" s="13"/>
      <c r="U37" s="22" t="s">
        <v>152</v>
      </c>
      <c r="V37" s="13"/>
      <c r="W37" s="13"/>
      <c r="X37" s="13"/>
      <c r="Y37" s="13"/>
    </row>
    <row r="38" spans="1:26" ht="12.75" customHeight="1" x14ac:dyDescent="0.3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Q38" s="13"/>
      <c r="R38" s="13"/>
      <c r="S38" s="13"/>
      <c r="T38" s="13"/>
      <c r="U38" s="13"/>
      <c r="V38" s="13"/>
      <c r="W38" s="13"/>
      <c r="X38" s="13"/>
      <c r="Y38" s="13"/>
    </row>
    <row r="39" spans="1:26" ht="12.75" customHeight="1" x14ac:dyDescent="0.3">
      <c r="A39" s="13" t="s">
        <v>164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Q39" s="13"/>
      <c r="R39" s="13"/>
      <c r="S39" s="13"/>
      <c r="T39" s="13"/>
      <c r="U39" s="13"/>
      <c r="V39" s="13"/>
      <c r="W39" s="13"/>
      <c r="X39" s="13" t="s">
        <v>176</v>
      </c>
      <c r="Y39" s="13"/>
    </row>
    <row r="40" spans="1:26" ht="12.75" customHeight="1" x14ac:dyDescent="0.3">
      <c r="A40" s="68" t="s">
        <v>257</v>
      </c>
      <c r="B40" s="68" t="s">
        <v>11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Q40" s="13"/>
      <c r="R40" s="13"/>
      <c r="S40" s="13"/>
      <c r="T40" s="13"/>
      <c r="U40" s="13"/>
      <c r="V40" s="13"/>
      <c r="W40" s="13"/>
      <c r="X40" s="68" t="s">
        <v>261</v>
      </c>
      <c r="Y40" s="68" t="s">
        <v>11</v>
      </c>
    </row>
    <row r="41" spans="1:26" ht="12.75" customHeight="1" x14ac:dyDescent="0.3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Q41" s="13"/>
      <c r="R41" s="13"/>
      <c r="S41" s="13"/>
      <c r="T41" s="13"/>
      <c r="U41" s="13"/>
      <c r="V41" s="13"/>
      <c r="W41" s="13"/>
      <c r="X41" s="13"/>
      <c r="Y41" s="13"/>
    </row>
    <row r="42" spans="1:26" ht="12.75" customHeight="1" x14ac:dyDescent="0.3">
      <c r="A42" s="13"/>
      <c r="B42" s="13"/>
      <c r="C42" s="13"/>
      <c r="D42" s="20"/>
      <c r="E42" s="20"/>
      <c r="F42" s="13"/>
      <c r="G42" s="13"/>
      <c r="H42" s="13"/>
      <c r="I42" s="13"/>
      <c r="J42" s="13"/>
      <c r="K42" s="13"/>
      <c r="L42" s="13"/>
      <c r="M42" s="13"/>
      <c r="N42" s="13"/>
      <c r="Q42" s="13"/>
      <c r="R42" s="13"/>
      <c r="S42" s="13"/>
      <c r="T42" s="13"/>
      <c r="U42" s="13"/>
      <c r="V42" s="13"/>
      <c r="W42" s="13"/>
      <c r="X42" s="13"/>
      <c r="Y42" s="13"/>
    </row>
    <row r="43" spans="1:26" ht="12.75" customHeight="1" x14ac:dyDescent="0.3">
      <c r="A43" s="13" t="s">
        <v>152</v>
      </c>
      <c r="B43" s="13"/>
      <c r="C43" s="13"/>
      <c r="D43" s="69" t="s">
        <v>278</v>
      </c>
      <c r="E43" s="69">
        <v>5</v>
      </c>
      <c r="F43" s="13"/>
      <c r="G43" s="13"/>
      <c r="H43" s="13"/>
      <c r="I43" s="13"/>
      <c r="J43" s="13"/>
      <c r="K43" s="13"/>
      <c r="L43" s="13"/>
      <c r="M43" s="13"/>
      <c r="N43" s="13"/>
      <c r="Q43" s="13"/>
      <c r="R43" s="13"/>
      <c r="S43" s="13"/>
      <c r="T43" s="13"/>
      <c r="U43" s="15" t="s">
        <v>261</v>
      </c>
      <c r="V43" s="15">
        <v>6</v>
      </c>
      <c r="W43" s="13"/>
      <c r="X43" s="22" t="s">
        <v>153</v>
      </c>
      <c r="Y43" s="13"/>
    </row>
    <row r="44" spans="1:26" ht="12.75" customHeight="1" x14ac:dyDescent="0.3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Q44" s="13"/>
      <c r="R44" s="13"/>
      <c r="S44" s="13"/>
      <c r="T44" s="13"/>
      <c r="U44" s="13"/>
      <c r="V44" s="13"/>
      <c r="W44" s="13"/>
      <c r="X44" s="22"/>
      <c r="Y44" s="13"/>
    </row>
    <row r="45" spans="1:26" ht="12.75" customHeight="1" x14ac:dyDescent="0.3">
      <c r="A45" s="13" t="s">
        <v>162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Q45" s="13"/>
      <c r="R45" s="13"/>
      <c r="S45" s="13"/>
      <c r="T45" s="13"/>
      <c r="U45" s="13"/>
      <c r="V45" s="13"/>
      <c r="W45" s="13"/>
      <c r="X45" s="20" t="s">
        <v>177</v>
      </c>
      <c r="Y45" s="20"/>
    </row>
    <row r="46" spans="1:26" ht="12.75" customHeight="1" x14ac:dyDescent="0.3">
      <c r="A46" s="14" t="s">
        <v>251</v>
      </c>
      <c r="B46" s="14" t="s">
        <v>11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Q46" s="13"/>
      <c r="R46" s="13"/>
      <c r="S46" s="13"/>
      <c r="T46" s="13"/>
      <c r="U46" s="13"/>
      <c r="V46" s="13"/>
      <c r="W46" s="13"/>
      <c r="X46" s="14" t="s">
        <v>251</v>
      </c>
      <c r="Y46" s="14" t="s">
        <v>11</v>
      </c>
      <c r="Z46" t="s">
        <v>11</v>
      </c>
    </row>
    <row r="47" spans="1:26" x14ac:dyDescent="0.3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N47" s="13"/>
      <c r="Q47" s="13"/>
      <c r="R47" s="13"/>
      <c r="S47" s="13"/>
      <c r="T47" s="13"/>
      <c r="U47" s="13"/>
      <c r="V47" s="13"/>
      <c r="W47" s="13"/>
      <c r="X47" s="13"/>
      <c r="Y47" s="13"/>
    </row>
    <row r="48" spans="1:26" x14ac:dyDescent="0.3">
      <c r="Q48" s="13"/>
    </row>
  </sheetData>
  <pageMargins left="0.70866141732283472" right="0.70866141732283472" top="0.19685039370078741" bottom="0.19685039370078741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47"/>
  <sheetViews>
    <sheetView showGridLines="0" topLeftCell="A7" zoomScale="89" zoomScaleNormal="89" workbookViewId="0">
      <selection activeCell="AE45" sqref="AE45"/>
    </sheetView>
  </sheetViews>
  <sheetFormatPr baseColWidth="10" defaultColWidth="11.44140625" defaultRowHeight="14.4" x14ac:dyDescent="0.3"/>
  <cols>
    <col min="1" max="1" width="19.44140625" style="21" customWidth="1"/>
    <col min="2" max="2" width="2" style="21" bestFit="1" customWidth="1"/>
    <col min="3" max="3" width="11.44140625" style="21"/>
    <col min="4" max="4" width="19.44140625" style="21" customWidth="1"/>
    <col min="5" max="5" width="2" style="21" bestFit="1" customWidth="1"/>
    <col min="6" max="6" width="11.44140625" style="21"/>
    <col min="7" max="7" width="19.44140625" style="21" customWidth="1"/>
    <col min="8" max="8" width="2" style="21" bestFit="1" customWidth="1"/>
    <col min="9" max="9" width="11.44140625" style="21"/>
    <col min="10" max="10" width="19.44140625" style="21" customWidth="1"/>
    <col min="11" max="12" width="3.44140625" style="21" customWidth="1"/>
    <col min="13" max="13" width="7.33203125" style="21" customWidth="1"/>
    <col min="14" max="14" width="3.109375" style="21" customWidth="1"/>
    <col min="15" max="15" width="19.44140625" style="21" customWidth="1"/>
    <col min="16" max="16" width="3.109375" style="21" customWidth="1"/>
    <col min="17" max="17" width="19.44140625" style="21" customWidth="1"/>
    <col min="18" max="18" width="2" style="21" bestFit="1" customWidth="1"/>
    <col min="19" max="19" width="11.44140625" style="21"/>
    <col min="20" max="20" width="19.44140625" style="21" customWidth="1"/>
    <col min="21" max="21" width="2" style="21" bestFit="1" customWidth="1"/>
    <col min="22" max="22" width="11.44140625" style="21"/>
    <col min="23" max="23" width="19.44140625" style="21" customWidth="1"/>
    <col min="24" max="24" width="2" style="21" bestFit="1" customWidth="1"/>
    <col min="25" max="25" width="6.109375" style="21" customWidth="1"/>
    <col min="26" max="16384" width="11.44140625" style="21"/>
  </cols>
  <sheetData>
    <row r="1" spans="1:24" ht="12.75" customHeight="1" x14ac:dyDescent="0.3"/>
    <row r="2" spans="1:24" ht="12.75" customHeight="1" x14ac:dyDescent="0.3"/>
    <row r="3" spans="1:24" s="13" customFormat="1" ht="12.75" customHeight="1" x14ac:dyDescent="0.2">
      <c r="A3" s="13" t="s">
        <v>168</v>
      </c>
      <c r="W3" s="13" t="s">
        <v>170</v>
      </c>
    </row>
    <row r="4" spans="1:24" s="13" customFormat="1" ht="12.75" customHeight="1" x14ac:dyDescent="0.2">
      <c r="A4" s="14" t="s">
        <v>270</v>
      </c>
      <c r="B4" s="14">
        <v>1</v>
      </c>
      <c r="W4" s="14" t="s">
        <v>263</v>
      </c>
      <c r="X4" s="14" t="s">
        <v>11</v>
      </c>
    </row>
    <row r="5" spans="1:24" s="13" customFormat="1" ht="12.75" customHeight="1" x14ac:dyDescent="0.2"/>
    <row r="6" spans="1:24" s="13" customFormat="1" ht="12.75" customHeight="1" x14ac:dyDescent="0.2"/>
    <row r="7" spans="1:24" s="13" customFormat="1" ht="12.75" customHeight="1" x14ac:dyDescent="0.2">
      <c r="A7" s="13" t="s">
        <v>154</v>
      </c>
      <c r="D7" s="15" t="s">
        <v>270</v>
      </c>
      <c r="E7" s="15">
        <v>4</v>
      </c>
      <c r="T7" s="15" t="s">
        <v>282</v>
      </c>
      <c r="U7" s="15">
        <v>0</v>
      </c>
      <c r="W7" s="22" t="s">
        <v>155</v>
      </c>
    </row>
    <row r="8" spans="1:24" s="13" customFormat="1" ht="12.75" customHeight="1" x14ac:dyDescent="0.2"/>
    <row r="9" spans="1:24" s="13" customFormat="1" ht="12.75" customHeight="1" x14ac:dyDescent="0.2">
      <c r="A9" s="13" t="s">
        <v>169</v>
      </c>
      <c r="W9" s="13" t="s">
        <v>171</v>
      </c>
    </row>
    <row r="10" spans="1:24" s="13" customFormat="1" ht="12.75" customHeight="1" x14ac:dyDescent="0.2">
      <c r="A10" s="14" t="s">
        <v>281</v>
      </c>
      <c r="B10" s="14">
        <v>0</v>
      </c>
      <c r="W10" s="14" t="s">
        <v>277</v>
      </c>
      <c r="X10" s="14" t="s">
        <v>11</v>
      </c>
    </row>
    <row r="11" spans="1:24" s="13" customFormat="1" ht="12.75" customHeight="1" x14ac:dyDescent="0.2"/>
    <row r="12" spans="1:24" s="13" customFormat="1" ht="12.75" customHeight="1" x14ac:dyDescent="0.2">
      <c r="Q12" s="16"/>
    </row>
    <row r="13" spans="1:24" s="13" customFormat="1" ht="12.75" customHeight="1" x14ac:dyDescent="0.2">
      <c r="D13" s="13" t="s">
        <v>154</v>
      </c>
      <c r="F13" s="17"/>
      <c r="G13" s="18" t="s">
        <v>270</v>
      </c>
      <c r="H13" s="18">
        <v>4</v>
      </c>
      <c r="Q13" s="18" t="s">
        <v>265</v>
      </c>
      <c r="R13" s="18">
        <v>1</v>
      </c>
      <c r="T13" s="22" t="s">
        <v>156</v>
      </c>
    </row>
    <row r="14" spans="1:24" s="13" customFormat="1" ht="12.75" customHeight="1" x14ac:dyDescent="0.2"/>
    <row r="15" spans="1:24" s="13" customFormat="1" ht="12.75" customHeight="1" x14ac:dyDescent="0.2">
      <c r="A15" s="13" t="s">
        <v>174</v>
      </c>
      <c r="W15" s="13" t="s">
        <v>167</v>
      </c>
    </row>
    <row r="16" spans="1:24" s="13" customFormat="1" ht="12.75" customHeight="1" x14ac:dyDescent="0.2">
      <c r="A16" s="14" t="s">
        <v>271</v>
      </c>
      <c r="B16" s="14">
        <v>6</v>
      </c>
      <c r="W16" s="14" t="s">
        <v>264</v>
      </c>
      <c r="X16" s="14">
        <v>3</v>
      </c>
    </row>
    <row r="17" spans="1:24" s="13" customFormat="1" ht="12.75" customHeight="1" x14ac:dyDescent="0.2"/>
    <row r="18" spans="1:24" s="13" customFormat="1" ht="12.75" customHeight="1" x14ac:dyDescent="0.2"/>
    <row r="19" spans="1:24" s="13" customFormat="1" ht="12.75" customHeight="1" x14ac:dyDescent="0.2">
      <c r="A19" s="13" t="s">
        <v>157</v>
      </c>
      <c r="D19" s="15" t="s">
        <v>280</v>
      </c>
      <c r="E19" s="15">
        <v>3</v>
      </c>
      <c r="T19" s="15" t="s">
        <v>265</v>
      </c>
      <c r="U19" s="15">
        <v>4</v>
      </c>
      <c r="W19" s="22" t="s">
        <v>158</v>
      </c>
    </row>
    <row r="20" spans="1:24" s="13" customFormat="1" ht="12.75" customHeight="1" x14ac:dyDescent="0.2"/>
    <row r="21" spans="1:24" s="13" customFormat="1" ht="12.75" customHeight="1" x14ac:dyDescent="0.2">
      <c r="A21" s="13" t="s">
        <v>175</v>
      </c>
      <c r="W21" s="13" t="s">
        <v>166</v>
      </c>
    </row>
    <row r="22" spans="1:24" s="13" customFormat="1" ht="12.75" customHeight="1" x14ac:dyDescent="0.2">
      <c r="A22" s="14" t="s">
        <v>272</v>
      </c>
      <c r="B22" s="14">
        <v>2</v>
      </c>
      <c r="J22" s="22" t="s">
        <v>149</v>
      </c>
      <c r="O22" s="19" t="s">
        <v>149</v>
      </c>
      <c r="W22" s="14" t="s">
        <v>265</v>
      </c>
      <c r="X22" s="14">
        <v>4</v>
      </c>
    </row>
    <row r="23" spans="1:24" s="13" customFormat="1" ht="12.75" customHeight="1" x14ac:dyDescent="0.2"/>
    <row r="24" spans="1:24" s="13" customFormat="1" ht="12.75" customHeight="1" x14ac:dyDescent="0.2"/>
    <row r="25" spans="1:24" s="13" customFormat="1" ht="12.75" customHeight="1" x14ac:dyDescent="0.2">
      <c r="J25" s="71" t="s">
        <v>270</v>
      </c>
      <c r="K25" s="72">
        <v>3</v>
      </c>
      <c r="L25" s="66"/>
      <c r="N25" s="65">
        <v>4</v>
      </c>
      <c r="O25" s="65" t="s">
        <v>268</v>
      </c>
    </row>
    <row r="26" spans="1:24" s="13" customFormat="1" ht="12.75" customHeight="1" x14ac:dyDescent="0.2">
      <c r="J26" s="19"/>
    </row>
    <row r="27" spans="1:24" s="13" customFormat="1" ht="12.75" customHeight="1" x14ac:dyDescent="0.2">
      <c r="A27" s="13" t="s">
        <v>165</v>
      </c>
      <c r="W27" s="13" t="s">
        <v>164</v>
      </c>
    </row>
    <row r="28" spans="1:24" s="13" customFormat="1" ht="12.75" customHeight="1" x14ac:dyDescent="0.2">
      <c r="A28" s="14" t="s">
        <v>273</v>
      </c>
      <c r="B28" s="14" t="s">
        <v>11</v>
      </c>
      <c r="W28" s="14" t="s">
        <v>266</v>
      </c>
      <c r="X28" s="14">
        <v>4</v>
      </c>
    </row>
    <row r="29" spans="1:24" s="13" customFormat="1" ht="12.75" customHeight="1" x14ac:dyDescent="0.2"/>
    <row r="30" spans="1:24" s="13" customFormat="1" ht="12.75" customHeight="1" x14ac:dyDescent="0.2"/>
    <row r="31" spans="1:24" s="13" customFormat="1" ht="12.75" customHeight="1" x14ac:dyDescent="0.2">
      <c r="A31" s="13" t="s">
        <v>156</v>
      </c>
      <c r="D31" s="15" t="s">
        <v>273</v>
      </c>
      <c r="E31" s="15" t="s">
        <v>11</v>
      </c>
      <c r="J31" s="22" t="s">
        <v>151</v>
      </c>
      <c r="O31" s="19" t="s">
        <v>151</v>
      </c>
      <c r="T31" s="15" t="s">
        <v>279</v>
      </c>
      <c r="U31" s="15">
        <v>2</v>
      </c>
      <c r="W31" s="22" t="s">
        <v>159</v>
      </c>
    </row>
    <row r="32" spans="1:24" s="13" customFormat="1" ht="12.75" customHeight="1" x14ac:dyDescent="0.2">
      <c r="D32" s="20"/>
      <c r="E32" s="20"/>
    </row>
    <row r="33" spans="1:24" s="13" customFormat="1" ht="12.75" customHeight="1" x14ac:dyDescent="0.2">
      <c r="A33" s="13" t="s">
        <v>163</v>
      </c>
      <c r="J33" s="65" t="s">
        <v>275</v>
      </c>
      <c r="K33" s="65">
        <v>5</v>
      </c>
      <c r="L33" s="70"/>
      <c r="M33" s="66"/>
      <c r="N33" s="18">
        <v>4</v>
      </c>
      <c r="O33" s="18" t="s">
        <v>265</v>
      </c>
      <c r="W33" s="13" t="s">
        <v>162</v>
      </c>
    </row>
    <row r="34" spans="1:24" s="13" customFormat="1" ht="12.75" customHeight="1" x14ac:dyDescent="0.2">
      <c r="A34" s="14" t="s">
        <v>274</v>
      </c>
      <c r="B34" s="14" t="s">
        <v>11</v>
      </c>
      <c r="W34" s="14" t="s">
        <v>267</v>
      </c>
      <c r="X34" s="14" t="s">
        <v>11</v>
      </c>
    </row>
    <row r="35" spans="1:24" s="13" customFormat="1" ht="12.75" customHeight="1" x14ac:dyDescent="0.2">
      <c r="X35" s="13">
        <v>2</v>
      </c>
    </row>
    <row r="36" spans="1:24" s="13" customFormat="1" ht="12.75" customHeight="1" x14ac:dyDescent="0.2"/>
    <row r="37" spans="1:24" s="13" customFormat="1" ht="12.75" customHeight="1" x14ac:dyDescent="0.2">
      <c r="D37" s="13" t="s">
        <v>157</v>
      </c>
      <c r="G37" s="18" t="s">
        <v>275</v>
      </c>
      <c r="H37" s="18">
        <v>3</v>
      </c>
      <c r="Q37" s="18" t="s">
        <v>268</v>
      </c>
      <c r="R37" s="18">
        <v>3</v>
      </c>
      <c r="T37" s="22" t="s">
        <v>160</v>
      </c>
    </row>
    <row r="38" spans="1:24" s="13" customFormat="1" ht="12.75" customHeight="1" x14ac:dyDescent="0.2"/>
    <row r="39" spans="1:24" s="13" customFormat="1" ht="12.75" customHeight="1" x14ac:dyDescent="0.2">
      <c r="A39" s="13" t="s">
        <v>176</v>
      </c>
      <c r="W39" s="13" t="s">
        <v>172</v>
      </c>
    </row>
    <row r="40" spans="1:24" s="13" customFormat="1" ht="12.75" customHeight="1" x14ac:dyDescent="0.2">
      <c r="A40" s="14" t="s">
        <v>275</v>
      </c>
      <c r="B40" s="14">
        <v>3</v>
      </c>
      <c r="W40" s="14" t="s">
        <v>268</v>
      </c>
      <c r="X40" s="14">
        <v>6</v>
      </c>
    </row>
    <row r="41" spans="1:24" s="13" customFormat="1" ht="12.75" customHeight="1" x14ac:dyDescent="0.2"/>
    <row r="42" spans="1:24" s="13" customFormat="1" ht="12.75" customHeight="1" x14ac:dyDescent="0.2">
      <c r="D42" s="20"/>
      <c r="E42" s="20"/>
    </row>
    <row r="43" spans="1:24" s="13" customFormat="1" ht="12.75" customHeight="1" x14ac:dyDescent="0.2">
      <c r="A43" s="13" t="s">
        <v>161</v>
      </c>
      <c r="D43" s="15" t="s">
        <v>275</v>
      </c>
      <c r="E43" s="15" t="s">
        <v>11</v>
      </c>
      <c r="T43" s="15" t="s">
        <v>268</v>
      </c>
      <c r="U43" s="15">
        <v>4</v>
      </c>
      <c r="W43" s="22" t="s">
        <v>160</v>
      </c>
    </row>
    <row r="44" spans="1:24" s="13" customFormat="1" ht="12.75" customHeight="1" x14ac:dyDescent="0.2"/>
    <row r="45" spans="1:24" s="13" customFormat="1" ht="12.75" customHeight="1" x14ac:dyDescent="0.2">
      <c r="A45" s="13" t="s">
        <v>177</v>
      </c>
      <c r="W45" s="20" t="s">
        <v>173</v>
      </c>
      <c r="X45" s="20"/>
    </row>
    <row r="46" spans="1:24" s="13" customFormat="1" ht="12.75" customHeight="1" x14ac:dyDescent="0.2">
      <c r="A46" s="14" t="s">
        <v>276</v>
      </c>
      <c r="B46" s="14">
        <v>2</v>
      </c>
      <c r="W46" s="14" t="s">
        <v>269</v>
      </c>
      <c r="X46" s="14">
        <v>2</v>
      </c>
    </row>
    <row r="47" spans="1:24" s="13" customFormat="1" ht="13.05" customHeight="1" x14ac:dyDescent="0.2"/>
  </sheetData>
  <pageMargins left="0.70866141732283472" right="0.70866141732283472" top="0.19685039370078741" bottom="0.19685039370078741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6</vt:i4>
      </vt:variant>
    </vt:vector>
  </HeadingPairs>
  <TitlesOfParts>
    <vt:vector size="10" baseType="lpstr">
      <vt:lpstr>Ergebnisliste</vt:lpstr>
      <vt:lpstr>Vereine &amp; Abkürzungen</vt:lpstr>
      <vt:lpstr>Matchplay Damen</vt:lpstr>
      <vt:lpstr>Matchplay Herren</vt:lpstr>
      <vt:lpstr>Damen</vt:lpstr>
      <vt:lpstr>Ergebnisliste!Druckbereich</vt:lpstr>
      <vt:lpstr>Herren</vt:lpstr>
      <vt:lpstr>SmI</vt:lpstr>
      <vt:lpstr>SwI</vt:lpstr>
      <vt:lpstr>SwII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Eagle</dc:creator>
  <cp:keywords/>
  <dc:description/>
  <cp:lastModifiedBy>gabriele wilske</cp:lastModifiedBy>
  <cp:revision/>
  <cp:lastPrinted>2023-09-04T14:17:52Z</cp:lastPrinted>
  <dcterms:created xsi:type="dcterms:W3CDTF">2012-02-01T08:00:19Z</dcterms:created>
  <dcterms:modified xsi:type="dcterms:W3CDTF">2023-09-30T08:09:31Z</dcterms:modified>
  <cp:category/>
  <cp:contentStatus/>
</cp:coreProperties>
</file>